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49DA2F52-AFFF-4482-ABB6-E6F9F5DF907C}" xr6:coauthVersionLast="45" xr6:coauthVersionMax="45" xr10:uidLastSave="{00000000-0000-0000-0000-000000000000}"/>
  <bookViews>
    <workbookView xWindow="28680" yWindow="-120" windowWidth="29040" windowHeight="15840" xr2:uid="{776ACF2C-AE0F-4A02-9D9B-20F1C9D2F485}"/>
  </bookViews>
  <sheets>
    <sheet name="Ind_3.1" sheetId="1" r:id="rId1"/>
    <sheet name="Ind_3.2" sheetId="2" r:id="rId2"/>
    <sheet name="Ind_3.3 " sheetId="3" r:id="rId3"/>
    <sheet name="Ind_3.4 " sheetId="4" r:id="rId4"/>
    <sheet name="Ind_3.5" sheetId="5" r:id="rId5"/>
    <sheet name="Ind_3.6 "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6" l="1"/>
  <c r="J35" i="6"/>
  <c r="M35" i="5"/>
  <c r="J35" i="5"/>
  <c r="F34" i="5"/>
  <c r="E34" i="5"/>
  <c r="G32" i="5"/>
  <c r="G34" i="5" s="1"/>
  <c r="E18" i="5"/>
  <c r="M35" i="4"/>
  <c r="J35" i="4"/>
  <c r="E18" i="4"/>
  <c r="M35" i="3"/>
  <c r="J35" i="3"/>
  <c r="G34" i="3"/>
  <c r="F34" i="3"/>
  <c r="E34" i="3"/>
  <c r="E18" i="3"/>
  <c r="M35" i="2"/>
  <c r="J35" i="2"/>
  <c r="G34" i="2"/>
  <c r="F34" i="2"/>
  <c r="E34" i="2"/>
  <c r="M35" i="1"/>
  <c r="J35" i="1"/>
  <c r="G34" i="1"/>
  <c r="F34" i="1"/>
  <c r="E34" i="1"/>
  <c r="E18" i="1"/>
</calcChain>
</file>

<file path=xl/sharedStrings.xml><?xml version="1.0" encoding="utf-8"?>
<sst xmlns="http://schemas.openxmlformats.org/spreadsheetml/2006/main" count="437" uniqueCount="91">
  <si>
    <t>Ficha de Detalhamento de Indicadores</t>
  </si>
  <si>
    <t>POSICIONAMENTO NO MAPA ESTRATÉGICO:</t>
  </si>
  <si>
    <t>CÓDIGO DO INDICADOR:</t>
  </si>
  <si>
    <t>CNMP_PE2018_IND_03.1</t>
  </si>
  <si>
    <t>NOME DO INDICADOR:</t>
  </si>
  <si>
    <t>Prescrição de Processos Administrativos Disciplinares (PAD)</t>
  </si>
  <si>
    <t>OBJETIVO ESTRATÉGICO ASSOCIADO:</t>
  </si>
  <si>
    <t>Aprimorar o controle e a fiscalização do Ministério Público</t>
  </si>
  <si>
    <t>PERSPECTIVA ESTRATÉGICA:</t>
  </si>
  <si>
    <t>Fortalecimento Institucional do MP</t>
  </si>
  <si>
    <t>DESCRIÇÃO DO OBJETIVO ESTRATÉGICO:</t>
  </si>
  <si>
    <t>Aperfeiçoar qualitativamente os mecanismos de controle da atuação administrativa e financeira do Ministério Público e do cumprimento dos deveres funcionais de seus membros.</t>
  </si>
  <si>
    <t>INFORMAÇÕES GERAIS:</t>
  </si>
  <si>
    <t>TIPO DE INDICADOR:</t>
  </si>
  <si>
    <t>Fórmula</t>
  </si>
  <si>
    <t>DESCRIÇÃO DO INDICADOR:</t>
  </si>
  <si>
    <t>Percentual de prescrição de Processos Administrativos Disciplinares.</t>
  </si>
  <si>
    <t>FINALIDADE DO INDICADOR:</t>
  </si>
  <si>
    <t>Assegurar que os Processos Administrativos Disciplinares não prescrevam.</t>
  </si>
  <si>
    <t>DIMENSÃO DO DESEMPENHO</t>
  </si>
  <si>
    <t>Eficácia (E2)</t>
  </si>
  <si>
    <t>FÓRMULA:</t>
  </si>
  <si>
    <t>(Número de Processos Administrativos Disciplinares prescritos)/(Número de Processos Administrativos Disciplinares finalizados no período)</t>
  </si>
  <si>
    <t>FONTE/FORMA DE COLETA DOS DADOS:</t>
  </si>
  <si>
    <t>-</t>
  </si>
  <si>
    <t>PESO DO INDICADOR:</t>
  </si>
  <si>
    <t>INTERPRETAÇÃO DO INDICADOR/RECOMENDAÇÕES:</t>
  </si>
  <si>
    <t>Para fins de cálculo, consideram-se: 
a) processos administrativos disciplinares: apenas os da classe "Processo Administrativo Disciplinar - PAD"; e
b) processos finalizados: aqueles em que a decisão ou o acórdão tenha transitado em julgado.</t>
  </si>
  <si>
    <t>PERIODICIDADE DE COLETA:</t>
  </si>
  <si>
    <t>Mensal</t>
  </si>
  <si>
    <t>FREQUÊNCIA DA META:</t>
  </si>
  <si>
    <t>Anual</t>
  </si>
  <si>
    <t>POLARIDADE</t>
  </si>
  <si>
    <t>Negativa</t>
  </si>
  <si>
    <t>UNIDADE DE MEDIDA:</t>
  </si>
  <si>
    <t>Percentual</t>
  </si>
  <si>
    <t>CASAS DECIMAIS:</t>
  </si>
  <si>
    <t>Uma</t>
  </si>
  <si>
    <t>DISPONIBILIZAÇÃO:</t>
  </si>
  <si>
    <t>UNIDADE RESPONSÁVEL PELA COLETA:</t>
  </si>
  <si>
    <t>TITULAR</t>
  </si>
  <si>
    <t>SPR</t>
  </si>
  <si>
    <t>SUPLENTE</t>
  </si>
  <si>
    <t>UNIDADE RESPONSÁVEL PELO DESEMPENHO:</t>
  </si>
  <si>
    <t>PRESI</t>
  </si>
  <si>
    <t>DADOS:</t>
  </si>
  <si>
    <t>SÉRIE HISTÓRICA E METAS</t>
  </si>
  <si>
    <t>Série Histórica (Qual foi a nossa performance?)</t>
  </si>
  <si>
    <t>Meta (Quanto pretendemos atingir?)</t>
  </si>
  <si>
    <t>Desempenho (Relação entre a performance e a meta)</t>
  </si>
  <si>
    <t>FAIXAS DE CONTROLE</t>
  </si>
  <si>
    <t>Até</t>
  </si>
  <si>
    <t>De</t>
  </si>
  <si>
    <t>a</t>
  </si>
  <si>
    <t>Maior que</t>
  </si>
  <si>
    <t>CNMP_PE2018_IND_03.2</t>
  </si>
  <si>
    <t>Prescrição de Reclamações Disciplinares (RD)</t>
  </si>
  <si>
    <t>Percentual de prescrição de Reclamações Disciplinares.</t>
  </si>
  <si>
    <t>Assegurar que as Reclamações Disciplinares não prescrevam.</t>
  </si>
  <si>
    <t>(Número de Reclamações Disciplinares prescritas)/(Número de Reclamações Disciplinares finalizadas no período)</t>
  </si>
  <si>
    <t>Para fins de cálculo, consideram-se: 
a) reclamações disciplinares: apenas os processos da classe "Reclamação Disciplinar - RD"; e
b) processos finalizados: aqueles em que a decisão ou o acórdão tenha transitado em julgado.</t>
  </si>
  <si>
    <t>CORREGEDORIA NACIONAL</t>
  </si>
  <si>
    <t>CNMP_PE2018_IND_03.3</t>
  </si>
  <si>
    <t>Tempo médio de tramitação dos Procedimentos de Controle Administrativo (PCAs)</t>
  </si>
  <si>
    <t>Fortalecimento institucional do Ministério Público</t>
  </si>
  <si>
    <t>Tempo médio de tramitação dos Procedimentos de Controle Administrativo.</t>
  </si>
  <si>
    <t>Fomentar a agilidade no julgamento dos Procedimentos de Controle Administrativo.</t>
  </si>
  <si>
    <t>Eficiência (E3)</t>
  </si>
  <si>
    <t>[Somatório (Data da finalização - Data da distribuição)]/(Quantidade de PCAs finalizados no período)</t>
  </si>
  <si>
    <t>Para fins de cálculo, consideram-se:
a) processos de controles administrativos: apenas os da classe "Processo de Controle Administrativo - PCA";
b) distribuição: ato de encaminhamento do processo a um conselheiro, após sorteio ou por prevenção; e
c) finalização: trânsito em julgado da decisão monocrática ou do acórdão.</t>
  </si>
  <si>
    <t>Semestral</t>
  </si>
  <si>
    <t>Dias</t>
  </si>
  <si>
    <t>CNMP_PE2018_IND_03.4</t>
  </si>
  <si>
    <t>Tempo médio de tramitação dos procedimentos de natureza disciplinar (PAD, RPD e PAVOC)</t>
  </si>
  <si>
    <t>Tempo médio de tramitação dos Procedimentos Administrativos Disciplinares (PAD), das Revisões de Procedimento Disciplinar (RPD) e dos Procedimentos Avocados (PAVOC).</t>
  </si>
  <si>
    <t>Fomentar a agilidade no julgamento dos procedimentos de natureza disciplinar.</t>
  </si>
  <si>
    <t>[Somatório (Data da finalização - Data da distribuição)]/[Quantidade de (PADs, RPDs e PAVOCs) finalizados no período]</t>
  </si>
  <si>
    <t>Para fins de cálculo, consideram-se:
a) processos de natureza disciplinar: apenas os das classes PAD, RPD e PAVOC;
b) distribuição: ato de encaminhamento do processo a um conselheiro, após sorteio ou por prevenção; e
c) finalização: trânsito em julgado da decisão monocrática ou do acórdão.</t>
  </si>
  <si>
    <t>CNMP_PE2018_IND_03.5</t>
  </si>
  <si>
    <t>Cumprimento de Decisões Plenárias</t>
  </si>
  <si>
    <t>Percentual de cumprimento, pelas unidades e ramos do MP, das decisões plenárias do CNMP com determinações no período.</t>
  </si>
  <si>
    <t>Assegurar o cumprimento de todas as decisões do CNMP com determinações no período.</t>
  </si>
  <si>
    <t>(Total de processos com determinação cumprida)/(Total de processos de controle administrativos com determinação - Suspensos pelo STF - Processos em acompanhamento)</t>
  </si>
  <si>
    <t>Será analisado o cumprimento das decisões proferidas no período avaliado, considerando a data da publicação do acórdão. 
Para fins de cálculo, será considerada cumprida a decisão quando, na data da última coleta (dezembro), a unidade tiver atendido todas as obrigações nela previstas, ainda que tenha sido verificado atraso em momento anterior à ultima coleta. Outrossim, o cumprimento parcial de uma decisão por determinada unidade ou ramo do MP será considerado descumprimento.</t>
  </si>
  <si>
    <t>Positiva</t>
  </si>
  <si>
    <t>SG</t>
  </si>
  <si>
    <t>CNMP_PE2018_IND_03.6</t>
  </si>
  <si>
    <t>Cumprimento dos itens recomendados nas inspeções e nas correições</t>
  </si>
  <si>
    <t>Percentual de proposições atendidas pelos Ministérios Públicos no período.</t>
  </si>
  <si>
    <t>Assegurar a efetividade das inspeções e correições.</t>
  </si>
  <si>
    <t>(Recomendações atendidas)/(Total de recomendações expedidas nas inspeções e correições)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</si>
</sst>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6]General"/>
    <numFmt numFmtId="165" formatCode="0.0%"/>
    <numFmt numFmtId="166" formatCode="#,##0.0"/>
    <numFmt numFmtId="167" formatCode="0.0"/>
  </numFmts>
  <fonts count="14"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0"/>
      <color indexed="8"/>
      <name val="Franklin Gothic Medium"/>
      <family val="2"/>
    </font>
    <font>
      <sz val="12"/>
      <color rgb="FFFFFF00"/>
      <name val="Calibri"/>
      <family val="2"/>
      <scheme val="minor"/>
    </font>
    <font>
      <sz val="12"/>
      <color rgb="FF00B050"/>
      <name val="Calibri"/>
      <family val="2"/>
      <scheme val="minor"/>
    </font>
  </fonts>
  <fills count="11">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
      <patternFill patternType="solid">
        <fgColor theme="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64">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horizontal="center"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2" fontId="11" fillId="2" borderId="3" xfId="2" applyNumberFormat="1" applyFont="1" applyFill="1" applyBorder="1" applyAlignment="1">
      <alignment horizontal="center" vertical="center"/>
    </xf>
    <xf numFmtId="3" fontId="2" fillId="0" borderId="3" xfId="2" applyNumberFormat="1" applyFont="1" applyBorder="1" applyAlignment="1" applyProtection="1">
      <alignment vertical="center"/>
      <protection locked="0"/>
    </xf>
    <xf numFmtId="4" fontId="2" fillId="0" borderId="3" xfId="2" applyNumberFormat="1" applyFont="1" applyBorder="1" applyAlignment="1" applyProtection="1">
      <alignment horizontal="center" vertical="center"/>
      <protection locked="0"/>
    </xf>
    <xf numFmtId="0" fontId="2" fillId="2" borderId="3" xfId="2" applyFont="1" applyFill="1" applyBorder="1" applyAlignment="1">
      <alignment horizontal="left" vertical="center"/>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2"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3"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xf numFmtId="164" fontId="9" fillId="5" borderId="4" xfId="4" applyFont="1" applyFill="1" applyBorder="1" applyAlignment="1" applyProtection="1">
      <alignment horizontal="left" vertical="center" wrapText="1"/>
      <protection locked="0"/>
    </xf>
    <xf numFmtId="164" fontId="9" fillId="5" borderId="5" xfId="4" applyFont="1" applyFill="1" applyBorder="1" applyAlignment="1" applyProtection="1">
      <alignment horizontal="left" vertical="center" wrapText="1"/>
      <protection locked="0"/>
    </xf>
    <xf numFmtId="164" fontId="9" fillId="5" borderId="6" xfId="4" applyFont="1" applyFill="1" applyBorder="1" applyAlignment="1" applyProtection="1">
      <alignment horizontal="left" vertical="center" wrapText="1"/>
      <protection locked="0"/>
    </xf>
    <xf numFmtId="164" fontId="9" fillId="6" borderId="3" xfId="4" applyFont="1" applyFill="1" applyBorder="1" applyAlignment="1">
      <alignment vertical="center" wrapText="1"/>
    </xf>
    <xf numFmtId="165" fontId="11" fillId="2" borderId="3" xfId="1" applyNumberFormat="1" applyFont="1" applyFill="1" applyBorder="1" applyAlignment="1">
      <alignment horizontal="center" vertical="center"/>
    </xf>
    <xf numFmtId="167" fontId="2" fillId="0" borderId="3" xfId="1" applyNumberFormat="1" applyFont="1" applyBorder="1" applyAlignment="1" applyProtection="1">
      <alignment horizontal="center" vertical="center"/>
      <protection locked="0"/>
    </xf>
    <xf numFmtId="167" fontId="11" fillId="2" borderId="3" xfId="2" applyNumberFormat="1" applyFont="1" applyFill="1" applyBorder="1" applyAlignment="1">
      <alignment horizontal="center" vertical="center"/>
    </xf>
    <xf numFmtId="167" fontId="2" fillId="0" borderId="3" xfId="3" applyNumberFormat="1" applyFont="1" applyBorder="1" applyAlignment="1" applyProtection="1">
      <alignment horizontal="center" vertical="center"/>
      <protection locked="0"/>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166" fontId="2" fillId="0" borderId="4" xfId="1" applyNumberFormat="1" applyFont="1" applyBorder="1" applyAlignment="1" applyProtection="1">
      <alignment horizontal="center" vertical="center"/>
      <protection locked="0"/>
    </xf>
    <xf numFmtId="166" fontId="2" fillId="0" borderId="6" xfId="1" applyNumberFormat="1" applyFont="1" applyBorder="1" applyAlignment="1" applyProtection="1">
      <alignment horizontal="center" vertical="center"/>
      <protection locked="0"/>
    </xf>
    <xf numFmtId="164" fontId="2" fillId="10" borderId="3" xfId="4" applyFont="1" applyFill="1" applyBorder="1" applyAlignment="1" applyProtection="1">
      <alignment horizontal="left" vertical="center" wrapText="1"/>
      <protection locked="0"/>
    </xf>
    <xf numFmtId="164" fontId="9" fillId="10" borderId="3" xfId="4" applyFont="1" applyFill="1" applyBorder="1" applyAlignment="1" applyProtection="1">
      <alignment horizontal="left" vertical="center" wrapText="1"/>
      <protection locked="0"/>
    </xf>
    <xf numFmtId="164" fontId="9" fillId="0" borderId="3" xfId="4" applyFont="1" applyBorder="1" applyAlignment="1" applyProtection="1">
      <alignment horizontal="left" vertical="center" wrapText="1"/>
      <protection locked="0"/>
    </xf>
    <xf numFmtId="10" fontId="2" fillId="0" borderId="3" xfId="3" applyNumberFormat="1" applyFont="1" applyBorder="1" applyAlignment="1" applyProtection="1">
      <alignment horizontal="center" vertical="center"/>
      <protection locked="0"/>
    </xf>
    <xf numFmtId="10" fontId="2" fillId="0" borderId="4" xfId="1" applyNumberFormat="1" applyFont="1" applyBorder="1" applyAlignment="1" applyProtection="1">
      <alignment horizontal="center" vertical="center"/>
      <protection locked="0"/>
    </xf>
    <xf numFmtId="10" fontId="2" fillId="0" borderId="6" xfId="1" applyNumberFormat="1" applyFont="1" applyBorder="1" applyAlignment="1" applyProtection="1">
      <alignment horizontal="center" vertical="center"/>
      <protection locked="0"/>
    </xf>
  </cellXfs>
  <cellStyles count="5">
    <cellStyle name="Excel Built-in Normal 2" xfId="4" xr:uid="{21DD5D00-3FFF-4833-B4D9-D072D6CD2604}"/>
    <cellStyle name="Excel Built-in Normal 2 2" xfId="2" xr:uid="{258B5362-11FC-4D48-A54D-F0D8B1BD8F42}"/>
    <cellStyle name="Normal" xfId="0" builtinId="0"/>
    <cellStyle name="Normal 2" xfId="3" xr:uid="{1784FE59-ED49-4123-8A58-232EC947F7E0}"/>
    <cellStyle name="Porcentagem" xfId="1" builtinId="5"/>
  </cellStyles>
  <dxfs count="12">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Ind_3.1!$E$35</c:f>
              <c:numCache>
                <c:formatCode>[$-416]General</c:formatCode>
                <c:ptCount val="1"/>
                <c:pt idx="0">
                  <c:v>7</c:v>
                </c:pt>
              </c:numCache>
            </c:numRef>
          </c:val>
          <c:extLst>
            <c:ext xmlns:c16="http://schemas.microsoft.com/office/drawing/2014/chart" uri="{C3380CC4-5D6E-409C-BE32-E72D297353CC}">
              <c16:uniqueId val="{00000000-A271-4498-9111-26BA007F00C5}"/>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A271-4498-9111-26BA007F00C5}"/>
              </c:ext>
            </c:extLst>
          </c:dPt>
          <c:val>
            <c:numRef>
              <c:f>Ind_3.1!$J$35</c:f>
              <c:numCache>
                <c:formatCode>[$-416]General</c:formatCode>
                <c:ptCount val="1"/>
                <c:pt idx="0">
                  <c:v>2</c:v>
                </c:pt>
              </c:numCache>
            </c:numRef>
          </c:val>
          <c:extLst>
            <c:ext xmlns:c16="http://schemas.microsoft.com/office/drawing/2014/chart" uri="{C3380CC4-5D6E-409C-BE32-E72D297353CC}">
              <c16:uniqueId val="{00000003-A271-4498-9111-26BA007F00C5}"/>
            </c:ext>
          </c:extLst>
        </c:ser>
        <c:ser>
          <c:idx val="2"/>
          <c:order val="2"/>
          <c:spPr>
            <a:solidFill>
              <a:srgbClr val="9BBB59"/>
            </a:solidFill>
            <a:ln w="25400">
              <a:noFill/>
            </a:ln>
          </c:spPr>
          <c:invertIfNegative val="0"/>
          <c:val>
            <c:numRef>
              <c:f>Ind_3.1!$M$35</c:f>
              <c:numCache>
                <c:formatCode>[$-416]General</c:formatCode>
                <c:ptCount val="1"/>
                <c:pt idx="0">
                  <c:v>1</c:v>
                </c:pt>
              </c:numCache>
            </c:numRef>
          </c:val>
          <c:extLst>
            <c:ext xmlns:c16="http://schemas.microsoft.com/office/drawing/2014/chart" uri="{C3380CC4-5D6E-409C-BE32-E72D297353CC}">
              <c16:uniqueId val="{00000004-A271-4498-9111-26BA007F00C5}"/>
            </c:ext>
          </c:extLst>
        </c:ser>
        <c:dLbls>
          <c:showLegendKey val="0"/>
          <c:showVal val="0"/>
          <c:showCatName val="0"/>
          <c:showSerName val="0"/>
          <c:showPercent val="0"/>
          <c:showBubbleSize val="0"/>
        </c:dLbls>
        <c:gapWidth val="0"/>
        <c:overlap val="100"/>
        <c:axId val="791848816"/>
        <c:axId val="791846640"/>
      </c:barChart>
      <c:catAx>
        <c:axId val="791848816"/>
        <c:scaling>
          <c:orientation val="minMax"/>
        </c:scaling>
        <c:delete val="1"/>
        <c:axPos val="l"/>
        <c:majorTickMark val="out"/>
        <c:minorTickMark val="none"/>
        <c:tickLblPos val="nextTo"/>
        <c:crossAx val="791846640"/>
        <c:crosses val="autoZero"/>
        <c:auto val="1"/>
        <c:lblAlgn val="ctr"/>
        <c:lblOffset val="100"/>
        <c:noMultiLvlLbl val="0"/>
      </c:catAx>
      <c:valAx>
        <c:axId val="791846640"/>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1848816"/>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Ind_3.2!$E$35</c:f>
              <c:numCache>
                <c:formatCode>[$-416]General</c:formatCode>
                <c:ptCount val="1"/>
                <c:pt idx="0">
                  <c:v>7</c:v>
                </c:pt>
              </c:numCache>
            </c:numRef>
          </c:val>
          <c:extLst>
            <c:ext xmlns:c16="http://schemas.microsoft.com/office/drawing/2014/chart" uri="{C3380CC4-5D6E-409C-BE32-E72D297353CC}">
              <c16:uniqueId val="{00000000-D52D-44CE-A361-5D02B610D209}"/>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D52D-44CE-A361-5D02B610D209}"/>
              </c:ext>
            </c:extLst>
          </c:dPt>
          <c:val>
            <c:numRef>
              <c:f>Ind_3.2!$J$35</c:f>
              <c:numCache>
                <c:formatCode>[$-416]General</c:formatCode>
                <c:ptCount val="1"/>
                <c:pt idx="0">
                  <c:v>2</c:v>
                </c:pt>
              </c:numCache>
            </c:numRef>
          </c:val>
          <c:extLst>
            <c:ext xmlns:c16="http://schemas.microsoft.com/office/drawing/2014/chart" uri="{C3380CC4-5D6E-409C-BE32-E72D297353CC}">
              <c16:uniqueId val="{00000003-D52D-44CE-A361-5D02B610D209}"/>
            </c:ext>
          </c:extLst>
        </c:ser>
        <c:ser>
          <c:idx val="2"/>
          <c:order val="2"/>
          <c:spPr>
            <a:solidFill>
              <a:srgbClr val="9BBB59"/>
            </a:solidFill>
            <a:ln w="25400">
              <a:noFill/>
            </a:ln>
          </c:spPr>
          <c:invertIfNegative val="0"/>
          <c:val>
            <c:numRef>
              <c:f>Ind_3.2!$M$35</c:f>
              <c:numCache>
                <c:formatCode>[$-416]General</c:formatCode>
                <c:ptCount val="1"/>
                <c:pt idx="0">
                  <c:v>1</c:v>
                </c:pt>
              </c:numCache>
            </c:numRef>
          </c:val>
          <c:extLst>
            <c:ext xmlns:c16="http://schemas.microsoft.com/office/drawing/2014/chart" uri="{C3380CC4-5D6E-409C-BE32-E72D297353CC}">
              <c16:uniqueId val="{00000004-D52D-44CE-A361-5D02B610D209}"/>
            </c:ext>
          </c:extLst>
        </c:ser>
        <c:dLbls>
          <c:showLegendKey val="0"/>
          <c:showVal val="0"/>
          <c:showCatName val="0"/>
          <c:showSerName val="0"/>
          <c:showPercent val="0"/>
          <c:showBubbleSize val="0"/>
        </c:dLbls>
        <c:gapWidth val="0"/>
        <c:overlap val="100"/>
        <c:axId val="797032448"/>
        <c:axId val="797033536"/>
      </c:barChart>
      <c:catAx>
        <c:axId val="797032448"/>
        <c:scaling>
          <c:orientation val="minMax"/>
        </c:scaling>
        <c:delete val="1"/>
        <c:axPos val="l"/>
        <c:majorTickMark val="out"/>
        <c:minorTickMark val="none"/>
        <c:tickLblPos val="nextTo"/>
        <c:crossAx val="797033536"/>
        <c:crosses val="autoZero"/>
        <c:auto val="1"/>
        <c:lblAlgn val="ctr"/>
        <c:lblOffset val="100"/>
        <c:noMultiLvlLbl val="0"/>
      </c:catAx>
      <c:valAx>
        <c:axId val="797033536"/>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703244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'Ind_3.3 '!$E$35</c:f>
              <c:numCache>
                <c:formatCode>[$-416]General</c:formatCode>
                <c:ptCount val="1"/>
                <c:pt idx="0">
                  <c:v>7</c:v>
                </c:pt>
              </c:numCache>
            </c:numRef>
          </c:val>
          <c:extLst>
            <c:ext xmlns:c16="http://schemas.microsoft.com/office/drawing/2014/chart" uri="{C3380CC4-5D6E-409C-BE32-E72D297353CC}">
              <c16:uniqueId val="{00000000-BD46-4FFA-B6C5-1FD3CF06BB96}"/>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BD46-4FFA-B6C5-1FD3CF06BB96}"/>
              </c:ext>
            </c:extLst>
          </c:dPt>
          <c:val>
            <c:numRef>
              <c:f>'Ind_3.3 '!$J$35</c:f>
              <c:numCache>
                <c:formatCode>[$-416]General</c:formatCode>
                <c:ptCount val="1"/>
                <c:pt idx="0">
                  <c:v>2</c:v>
                </c:pt>
              </c:numCache>
            </c:numRef>
          </c:val>
          <c:extLst>
            <c:ext xmlns:c16="http://schemas.microsoft.com/office/drawing/2014/chart" uri="{C3380CC4-5D6E-409C-BE32-E72D297353CC}">
              <c16:uniqueId val="{00000003-BD46-4FFA-B6C5-1FD3CF06BB96}"/>
            </c:ext>
          </c:extLst>
        </c:ser>
        <c:ser>
          <c:idx val="2"/>
          <c:order val="2"/>
          <c:spPr>
            <a:solidFill>
              <a:srgbClr val="9BBB59"/>
            </a:solidFill>
            <a:ln w="25400">
              <a:noFill/>
            </a:ln>
          </c:spPr>
          <c:invertIfNegative val="0"/>
          <c:val>
            <c:numRef>
              <c:f>'Ind_3.3 '!$M$35</c:f>
              <c:numCache>
                <c:formatCode>[$-416]General</c:formatCode>
                <c:ptCount val="1"/>
                <c:pt idx="0">
                  <c:v>1</c:v>
                </c:pt>
              </c:numCache>
            </c:numRef>
          </c:val>
          <c:extLst>
            <c:ext xmlns:c16="http://schemas.microsoft.com/office/drawing/2014/chart" uri="{C3380CC4-5D6E-409C-BE32-E72D297353CC}">
              <c16:uniqueId val="{00000004-BD46-4FFA-B6C5-1FD3CF06BB96}"/>
            </c:ext>
          </c:extLst>
        </c:ser>
        <c:dLbls>
          <c:showLegendKey val="0"/>
          <c:showVal val="0"/>
          <c:showCatName val="0"/>
          <c:showSerName val="0"/>
          <c:showPercent val="0"/>
          <c:showBubbleSize val="0"/>
        </c:dLbls>
        <c:gapWidth val="0"/>
        <c:overlap val="100"/>
        <c:axId val="796862480"/>
        <c:axId val="634551280"/>
      </c:barChart>
      <c:catAx>
        <c:axId val="796862480"/>
        <c:scaling>
          <c:orientation val="minMax"/>
        </c:scaling>
        <c:delete val="1"/>
        <c:axPos val="l"/>
        <c:majorTickMark val="out"/>
        <c:minorTickMark val="none"/>
        <c:tickLblPos val="nextTo"/>
        <c:crossAx val="634551280"/>
        <c:crosses val="autoZero"/>
        <c:auto val="1"/>
        <c:lblAlgn val="ctr"/>
        <c:lblOffset val="100"/>
        <c:noMultiLvlLbl val="0"/>
      </c:catAx>
      <c:valAx>
        <c:axId val="634551280"/>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686248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'Ind_3.4 '!$E$35</c:f>
              <c:numCache>
                <c:formatCode>[$-416]General</c:formatCode>
                <c:ptCount val="1"/>
                <c:pt idx="0">
                  <c:v>7</c:v>
                </c:pt>
              </c:numCache>
            </c:numRef>
          </c:val>
          <c:extLst>
            <c:ext xmlns:c16="http://schemas.microsoft.com/office/drawing/2014/chart" uri="{C3380CC4-5D6E-409C-BE32-E72D297353CC}">
              <c16:uniqueId val="{00000000-D20D-499A-8898-0DDFFF438114}"/>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D20D-499A-8898-0DDFFF438114}"/>
              </c:ext>
            </c:extLst>
          </c:dPt>
          <c:val>
            <c:numRef>
              <c:f>'Ind_3.4 '!$J$35</c:f>
              <c:numCache>
                <c:formatCode>[$-416]General</c:formatCode>
                <c:ptCount val="1"/>
                <c:pt idx="0">
                  <c:v>2</c:v>
                </c:pt>
              </c:numCache>
            </c:numRef>
          </c:val>
          <c:extLst>
            <c:ext xmlns:c16="http://schemas.microsoft.com/office/drawing/2014/chart" uri="{C3380CC4-5D6E-409C-BE32-E72D297353CC}">
              <c16:uniqueId val="{00000003-D20D-499A-8898-0DDFFF438114}"/>
            </c:ext>
          </c:extLst>
        </c:ser>
        <c:ser>
          <c:idx val="2"/>
          <c:order val="2"/>
          <c:spPr>
            <a:solidFill>
              <a:srgbClr val="9BBB59"/>
            </a:solidFill>
            <a:ln w="25400">
              <a:noFill/>
            </a:ln>
          </c:spPr>
          <c:invertIfNegative val="0"/>
          <c:val>
            <c:numRef>
              <c:f>'Ind_3.4 '!$M$35</c:f>
              <c:numCache>
                <c:formatCode>[$-416]General</c:formatCode>
                <c:ptCount val="1"/>
                <c:pt idx="0">
                  <c:v>1</c:v>
                </c:pt>
              </c:numCache>
            </c:numRef>
          </c:val>
          <c:extLst>
            <c:ext xmlns:c16="http://schemas.microsoft.com/office/drawing/2014/chart" uri="{C3380CC4-5D6E-409C-BE32-E72D297353CC}">
              <c16:uniqueId val="{00000004-D20D-499A-8898-0DDFFF438114}"/>
            </c:ext>
          </c:extLst>
        </c:ser>
        <c:dLbls>
          <c:showLegendKey val="0"/>
          <c:showVal val="0"/>
          <c:showCatName val="0"/>
          <c:showSerName val="0"/>
          <c:showPercent val="0"/>
          <c:showBubbleSize val="0"/>
        </c:dLbls>
        <c:gapWidth val="0"/>
        <c:overlap val="100"/>
        <c:axId val="796862480"/>
        <c:axId val="634551280"/>
      </c:barChart>
      <c:catAx>
        <c:axId val="796862480"/>
        <c:scaling>
          <c:orientation val="minMax"/>
        </c:scaling>
        <c:delete val="1"/>
        <c:axPos val="l"/>
        <c:majorTickMark val="out"/>
        <c:minorTickMark val="none"/>
        <c:tickLblPos val="nextTo"/>
        <c:crossAx val="634551280"/>
        <c:crosses val="autoZero"/>
        <c:auto val="1"/>
        <c:lblAlgn val="ctr"/>
        <c:lblOffset val="100"/>
        <c:noMultiLvlLbl val="0"/>
      </c:catAx>
      <c:valAx>
        <c:axId val="634551280"/>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686248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Ind_3.5!$E$35</c:f>
              <c:numCache>
                <c:formatCode>[$-416]General</c:formatCode>
                <c:ptCount val="1"/>
                <c:pt idx="0">
                  <c:v>7</c:v>
                </c:pt>
              </c:numCache>
            </c:numRef>
          </c:val>
          <c:extLst>
            <c:ext xmlns:c16="http://schemas.microsoft.com/office/drawing/2014/chart" uri="{C3380CC4-5D6E-409C-BE32-E72D297353CC}">
              <c16:uniqueId val="{00000000-073F-417A-AC03-47D4764B569E}"/>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073F-417A-AC03-47D4764B569E}"/>
              </c:ext>
            </c:extLst>
          </c:dPt>
          <c:val>
            <c:numRef>
              <c:f>Ind_3.5!$J$35</c:f>
              <c:numCache>
                <c:formatCode>[$-416]General</c:formatCode>
                <c:ptCount val="1"/>
                <c:pt idx="0">
                  <c:v>2</c:v>
                </c:pt>
              </c:numCache>
            </c:numRef>
          </c:val>
          <c:extLst>
            <c:ext xmlns:c16="http://schemas.microsoft.com/office/drawing/2014/chart" uri="{C3380CC4-5D6E-409C-BE32-E72D297353CC}">
              <c16:uniqueId val="{00000003-073F-417A-AC03-47D4764B569E}"/>
            </c:ext>
          </c:extLst>
        </c:ser>
        <c:ser>
          <c:idx val="2"/>
          <c:order val="2"/>
          <c:spPr>
            <a:solidFill>
              <a:srgbClr val="9BBB59"/>
            </a:solidFill>
            <a:ln w="25400">
              <a:noFill/>
            </a:ln>
          </c:spPr>
          <c:invertIfNegative val="0"/>
          <c:val>
            <c:numRef>
              <c:f>Ind_3.5!$M$35</c:f>
              <c:numCache>
                <c:formatCode>[$-416]General</c:formatCode>
                <c:ptCount val="1"/>
                <c:pt idx="0">
                  <c:v>1</c:v>
                </c:pt>
              </c:numCache>
            </c:numRef>
          </c:val>
          <c:extLst>
            <c:ext xmlns:c16="http://schemas.microsoft.com/office/drawing/2014/chart" uri="{C3380CC4-5D6E-409C-BE32-E72D297353CC}">
              <c16:uniqueId val="{00000004-073F-417A-AC03-47D4764B569E}"/>
            </c:ext>
          </c:extLst>
        </c:ser>
        <c:dLbls>
          <c:showLegendKey val="0"/>
          <c:showVal val="0"/>
          <c:showCatName val="0"/>
          <c:showSerName val="0"/>
          <c:showPercent val="0"/>
          <c:showBubbleSize val="0"/>
        </c:dLbls>
        <c:gapWidth val="0"/>
        <c:overlap val="100"/>
        <c:axId val="796862480"/>
        <c:axId val="634551280"/>
      </c:barChart>
      <c:catAx>
        <c:axId val="796862480"/>
        <c:scaling>
          <c:orientation val="minMax"/>
        </c:scaling>
        <c:delete val="1"/>
        <c:axPos val="l"/>
        <c:majorTickMark val="out"/>
        <c:minorTickMark val="none"/>
        <c:tickLblPos val="nextTo"/>
        <c:crossAx val="634551280"/>
        <c:crosses val="autoZero"/>
        <c:auto val="1"/>
        <c:lblAlgn val="ctr"/>
        <c:lblOffset val="100"/>
        <c:noMultiLvlLbl val="0"/>
      </c:catAx>
      <c:valAx>
        <c:axId val="634551280"/>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79686248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'Ind_3.6 '!$E$35</c:f>
              <c:numCache>
                <c:formatCode>[$-416]General</c:formatCode>
                <c:ptCount val="1"/>
                <c:pt idx="0">
                  <c:v>7</c:v>
                </c:pt>
              </c:numCache>
            </c:numRef>
          </c:val>
          <c:extLst>
            <c:ext xmlns:c16="http://schemas.microsoft.com/office/drawing/2014/chart" uri="{C3380CC4-5D6E-409C-BE32-E72D297353CC}">
              <c16:uniqueId val="{00000000-6E51-4661-95F3-A1EB7BC9609D}"/>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6E51-4661-95F3-A1EB7BC9609D}"/>
              </c:ext>
            </c:extLst>
          </c:dPt>
          <c:val>
            <c:numRef>
              <c:f>'Ind_3.6 '!$J$35</c:f>
              <c:numCache>
                <c:formatCode>[$-416]General</c:formatCode>
                <c:ptCount val="1"/>
                <c:pt idx="0">
                  <c:v>2</c:v>
                </c:pt>
              </c:numCache>
            </c:numRef>
          </c:val>
          <c:extLst>
            <c:ext xmlns:c16="http://schemas.microsoft.com/office/drawing/2014/chart" uri="{C3380CC4-5D6E-409C-BE32-E72D297353CC}">
              <c16:uniqueId val="{00000003-6E51-4661-95F3-A1EB7BC9609D}"/>
            </c:ext>
          </c:extLst>
        </c:ser>
        <c:ser>
          <c:idx val="2"/>
          <c:order val="2"/>
          <c:spPr>
            <a:solidFill>
              <a:srgbClr val="9BBB59"/>
            </a:solidFill>
            <a:ln w="25400">
              <a:noFill/>
            </a:ln>
          </c:spPr>
          <c:invertIfNegative val="0"/>
          <c:val>
            <c:numRef>
              <c:f>'Ind_3.6 '!$M$35</c:f>
              <c:numCache>
                <c:formatCode>[$-416]General</c:formatCode>
                <c:ptCount val="1"/>
                <c:pt idx="0">
                  <c:v>1</c:v>
                </c:pt>
              </c:numCache>
            </c:numRef>
          </c:val>
          <c:extLst>
            <c:ext xmlns:c16="http://schemas.microsoft.com/office/drawing/2014/chart" uri="{C3380CC4-5D6E-409C-BE32-E72D297353CC}">
              <c16:uniqueId val="{00000004-6E51-4661-95F3-A1EB7BC9609D}"/>
            </c:ext>
          </c:extLst>
        </c:ser>
        <c:dLbls>
          <c:showLegendKey val="0"/>
          <c:showVal val="0"/>
          <c:showCatName val="0"/>
          <c:showSerName val="0"/>
          <c:showPercent val="0"/>
          <c:showBubbleSize val="0"/>
        </c:dLbls>
        <c:gapWidth val="0"/>
        <c:overlap val="100"/>
        <c:axId val="803499648"/>
        <c:axId val="803498016"/>
      </c:barChart>
      <c:catAx>
        <c:axId val="803499648"/>
        <c:scaling>
          <c:orientation val="minMax"/>
        </c:scaling>
        <c:delete val="1"/>
        <c:axPos val="l"/>
        <c:majorTickMark val="out"/>
        <c:minorTickMark val="none"/>
        <c:tickLblPos val="nextTo"/>
        <c:crossAx val="803498016"/>
        <c:crosses val="autoZero"/>
        <c:auto val="1"/>
        <c:lblAlgn val="ctr"/>
        <c:lblOffset val="100"/>
        <c:noMultiLvlLbl val="0"/>
      </c:catAx>
      <c:valAx>
        <c:axId val="803498016"/>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80349964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3C580F1B-3CE7-4648-8E9E-5AD0CB4FD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43059FD5-4911-4E07-AE9F-750937EF5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6DA7A6BF-5F0D-42CD-88A1-92C2C2AC1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D99E3F5A-0761-4F4C-B597-D73344143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A5FEBF28-5456-4BFB-8D63-DE5198AC2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8885EEAB-AE07-4CC5-BDBF-7E7F5B296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65BF35E1-2CFE-45A4-9751-6667F6140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BE11FAB6-614A-43C3-9A0B-5A5F4C830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93E2B597-1338-4672-94E0-114AF9619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91474671-3ABA-4830-B2A9-79F26D1D5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41990E32-5E5D-41ED-93E5-316FDC505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7135F033-842F-4A12-9290-C6E053FB9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row r="35">
          <cell r="E35">
            <v>7</v>
          </cell>
          <cell r="J35">
            <v>2</v>
          </cell>
          <cell r="M35">
            <v>1</v>
          </cell>
        </row>
      </sheetData>
      <sheetData sheetId="4">
        <row r="35">
          <cell r="E35">
            <v>7</v>
          </cell>
          <cell r="J35">
            <v>2</v>
          </cell>
          <cell r="M35">
            <v>1</v>
          </cell>
        </row>
      </sheetData>
      <sheetData sheetId="5">
        <row r="35">
          <cell r="E35">
            <v>7</v>
          </cell>
          <cell r="J35">
            <v>2</v>
          </cell>
          <cell r="M35">
            <v>1</v>
          </cell>
        </row>
      </sheetData>
      <sheetData sheetId="6">
        <row r="35">
          <cell r="E35">
            <v>7</v>
          </cell>
          <cell r="J35">
            <v>2</v>
          </cell>
          <cell r="M35">
            <v>1</v>
          </cell>
        </row>
      </sheetData>
      <sheetData sheetId="7">
        <row r="35">
          <cell r="E35">
            <v>7</v>
          </cell>
          <cell r="J35">
            <v>2</v>
          </cell>
          <cell r="M35">
            <v>1</v>
          </cell>
        </row>
      </sheetData>
      <sheetData sheetId="8">
        <row r="35">
          <cell r="E35">
            <v>7</v>
          </cell>
          <cell r="J35">
            <v>2</v>
          </cell>
          <cell r="M35">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AF05-A4CD-401C-BB35-A7103370E193}">
  <sheetPr codeName="Planilha5">
    <tabColor rgb="FF00B050"/>
    <pageSetUpPr fitToPage="1"/>
  </sheetPr>
  <dimension ref="B1:M41"/>
  <sheetViews>
    <sheetView tabSelected="1" topLeftCell="A13"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v>
      </c>
      <c r="F18" s="12"/>
      <c r="G18" s="12"/>
      <c r="H18" s="12"/>
      <c r="I18" s="12"/>
      <c r="J18" s="12"/>
      <c r="K18" s="12"/>
      <c r="L18" s="12"/>
      <c r="M18" s="12"/>
    </row>
    <row r="19" spans="2:13" ht="59.25" customHeight="1" x14ac:dyDescent="0.2">
      <c r="B19" s="10" t="s">
        <v>26</v>
      </c>
      <c r="C19" s="10"/>
      <c r="D19" s="10"/>
      <c r="E19" s="9" t="s">
        <v>27</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33</v>
      </c>
      <c r="F22" s="9"/>
      <c r="G22" s="9"/>
      <c r="H22" s="9"/>
      <c r="I22" s="9"/>
      <c r="J22" s="9"/>
      <c r="K22" s="9"/>
      <c r="L22" s="9"/>
      <c r="M22" s="9"/>
    </row>
    <row r="23" spans="2:13" ht="17.25" customHeight="1" x14ac:dyDescent="0.2">
      <c r="B23" s="10" t="s">
        <v>34</v>
      </c>
      <c r="C23" s="10"/>
      <c r="D23" s="10"/>
      <c r="E23" s="9" t="s">
        <v>35</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13" t="s">
        <v>40</v>
      </c>
      <c r="F27" s="14" t="s">
        <v>41</v>
      </c>
      <c r="G27" s="15"/>
      <c r="H27" s="15"/>
      <c r="I27" s="16"/>
      <c r="J27" s="13" t="s">
        <v>42</v>
      </c>
      <c r="K27" s="17" t="s">
        <v>41</v>
      </c>
      <c r="L27" s="17"/>
      <c r="M27" s="17"/>
    </row>
    <row r="28" spans="2:13" ht="17.25" customHeight="1" x14ac:dyDescent="0.2">
      <c r="B28" s="8" t="s">
        <v>43</v>
      </c>
      <c r="C28" s="8"/>
      <c r="D28" s="8"/>
      <c r="E28" s="13" t="s">
        <v>40</v>
      </c>
      <c r="F28" s="14" t="s">
        <v>44</v>
      </c>
      <c r="G28" s="15"/>
      <c r="H28" s="15"/>
      <c r="I28" s="16"/>
      <c r="J28" s="13" t="s">
        <v>42</v>
      </c>
      <c r="K28" s="17" t="s">
        <v>44</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18">
        <v>2014</v>
      </c>
      <c r="E31" s="18">
        <v>2015</v>
      </c>
      <c r="F31" s="18">
        <v>2016</v>
      </c>
      <c r="G31" s="18">
        <v>2017</v>
      </c>
      <c r="H31" s="18">
        <v>2018</v>
      </c>
      <c r="I31" s="18">
        <v>2019</v>
      </c>
      <c r="J31" s="18">
        <v>2020</v>
      </c>
      <c r="K31" s="18">
        <v>2021</v>
      </c>
      <c r="L31" s="18">
        <v>2022</v>
      </c>
      <c r="M31" s="18">
        <v>2023</v>
      </c>
    </row>
    <row r="32" spans="2:13" ht="27.75" customHeight="1" x14ac:dyDescent="0.2">
      <c r="B32" s="19" t="s">
        <v>47</v>
      </c>
      <c r="C32" s="19"/>
      <c r="D32" s="20" t="s">
        <v>24</v>
      </c>
      <c r="E32" s="21">
        <v>25</v>
      </c>
      <c r="F32" s="21">
        <v>12.5</v>
      </c>
      <c r="G32" s="21">
        <v>0</v>
      </c>
      <c r="H32" s="20" t="s">
        <v>24</v>
      </c>
      <c r="I32" s="20" t="s">
        <v>24</v>
      </c>
      <c r="J32" s="20" t="s">
        <v>24</v>
      </c>
      <c r="K32" s="22" t="s">
        <v>24</v>
      </c>
      <c r="L32" s="23" t="s">
        <v>24</v>
      </c>
      <c r="M32" s="22" t="s">
        <v>24</v>
      </c>
    </row>
    <row r="33" spans="2:13" ht="27" customHeight="1" x14ac:dyDescent="0.2">
      <c r="B33" s="24" t="s">
        <v>48</v>
      </c>
      <c r="C33" s="24"/>
      <c r="D33" s="25" t="s">
        <v>24</v>
      </c>
      <c r="E33" s="21">
        <v>0</v>
      </c>
      <c r="F33" s="21">
        <v>0</v>
      </c>
      <c r="G33" s="21">
        <v>0</v>
      </c>
      <c r="H33" s="20">
        <v>0</v>
      </c>
      <c r="I33" s="20">
        <v>0</v>
      </c>
      <c r="J33" s="20">
        <v>0</v>
      </c>
      <c r="K33" s="20">
        <v>0</v>
      </c>
      <c r="L33" s="20">
        <v>0</v>
      </c>
      <c r="M33" s="20">
        <v>0</v>
      </c>
    </row>
    <row r="34" spans="2:13" ht="33" customHeight="1" x14ac:dyDescent="0.2">
      <c r="B34" s="19" t="s">
        <v>49</v>
      </c>
      <c r="C34" s="19"/>
      <c r="D34" s="25" t="s">
        <v>24</v>
      </c>
      <c r="E34" s="21">
        <f>IF(OR(E33="-",E32="-"),0,(100-E32)*10/100)</f>
        <v>7.5</v>
      </c>
      <c r="F34" s="21">
        <f>IF(OR(F33="-",F32="-"),0,(100-F32)*10/100)</f>
        <v>8.75</v>
      </c>
      <c r="G34" s="21">
        <f>IF(OR(G33="-",G32="-"),0,(100-G32)*10/100)</f>
        <v>10</v>
      </c>
      <c r="H34" s="26" t="s">
        <v>24</v>
      </c>
      <c r="I34" s="26" t="s">
        <v>24</v>
      </c>
      <c r="J34" s="26" t="s">
        <v>24</v>
      </c>
      <c r="K34" s="26" t="s">
        <v>24</v>
      </c>
      <c r="L34" s="26" t="s">
        <v>24</v>
      </c>
      <c r="M34" s="26" t="s">
        <v>24</v>
      </c>
    </row>
    <row r="35" spans="2:13" ht="17.25" customHeight="1" x14ac:dyDescent="0.2">
      <c r="B35" s="27" t="s">
        <v>50</v>
      </c>
      <c r="C35" s="28"/>
      <c r="D35" s="29" t="s">
        <v>51</v>
      </c>
      <c r="E35" s="30">
        <v>7</v>
      </c>
      <c r="F35" s="31" t="s">
        <v>52</v>
      </c>
      <c r="G35" s="31">
        <v>8</v>
      </c>
      <c r="H35" s="31" t="s">
        <v>53</v>
      </c>
      <c r="I35" s="31">
        <v>9</v>
      </c>
      <c r="J35" s="32">
        <f>(I35-G35)+1</f>
        <v>2</v>
      </c>
      <c r="K35" s="33" t="s">
        <v>54</v>
      </c>
      <c r="L35" s="34">
        <v>9</v>
      </c>
      <c r="M35" s="35">
        <f>10-L35</f>
        <v>1</v>
      </c>
    </row>
    <row r="36" spans="2:13" x14ac:dyDescent="0.2">
      <c r="B36" s="36"/>
      <c r="C36" s="37"/>
      <c r="D36" s="37"/>
      <c r="E36" s="37"/>
      <c r="F36" s="37"/>
      <c r="G36" s="37"/>
      <c r="H36" s="37"/>
      <c r="I36" s="37"/>
      <c r="J36" s="37"/>
      <c r="K36" s="37"/>
      <c r="L36" s="37"/>
      <c r="M36" s="38"/>
    </row>
    <row r="37" spans="2:13" x14ac:dyDescent="0.2">
      <c r="B37" s="39"/>
      <c r="C37" s="40"/>
      <c r="D37" s="40"/>
      <c r="E37" s="40"/>
      <c r="F37" s="40"/>
      <c r="G37" s="40"/>
      <c r="H37" s="40"/>
      <c r="I37" s="40"/>
      <c r="J37" s="40"/>
      <c r="K37" s="40"/>
      <c r="L37" s="40"/>
      <c r="M37" s="41"/>
    </row>
    <row r="38" spans="2:13" x14ac:dyDescent="0.2">
      <c r="B38" s="39"/>
      <c r="C38" s="40"/>
      <c r="D38" s="40"/>
      <c r="E38" s="40"/>
      <c r="F38" s="40"/>
      <c r="G38" s="40"/>
      <c r="H38" s="40"/>
      <c r="I38" s="40"/>
      <c r="J38" s="40"/>
      <c r="K38" s="40"/>
      <c r="L38" s="40"/>
      <c r="M38" s="41"/>
    </row>
    <row r="39" spans="2:13" x14ac:dyDescent="0.2">
      <c r="B39" s="39"/>
      <c r="C39" s="40"/>
      <c r="D39" s="40"/>
      <c r="E39" s="40"/>
      <c r="F39" s="40"/>
      <c r="G39" s="40"/>
      <c r="H39" s="40"/>
      <c r="I39" s="40"/>
      <c r="J39" s="40"/>
      <c r="K39" s="40"/>
      <c r="L39" s="40"/>
      <c r="M39" s="41"/>
    </row>
    <row r="40" spans="2:13" x14ac:dyDescent="0.2">
      <c r="B40" s="42"/>
      <c r="C40" s="43"/>
      <c r="D40" s="43"/>
      <c r="E40" s="43"/>
      <c r="F40" s="43"/>
      <c r="G40" s="43"/>
      <c r="H40" s="43"/>
      <c r="I40" s="43"/>
      <c r="J40" s="43"/>
      <c r="K40" s="43"/>
      <c r="L40" s="43"/>
      <c r="M40" s="44"/>
    </row>
    <row r="41" spans="2:13" s="45" customFormat="1" ht="17.25" customHeight="1" x14ac:dyDescent="0.25"/>
  </sheetData>
  <sheetProtection selectLockedCells="1"/>
  <mergeCells count="59">
    <mergeCell ref="B35:C35"/>
    <mergeCell ref="B36:M40"/>
    <mergeCell ref="B29:M29"/>
    <mergeCell ref="B30:M30"/>
    <mergeCell ref="B31:C31"/>
    <mergeCell ref="B32:C32"/>
    <mergeCell ref="B33:C33"/>
    <mergeCell ref="B34:C34"/>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conditionalFormatting sqref="E34:G34">
    <cfRule type="cellIs" dxfId="11" priority="1" operator="lessThan">
      <formula>6</formula>
    </cfRule>
    <cfRule type="cellIs" dxfId="10" priority="2" operator="lessThan">
      <formula>9</formula>
    </cfRule>
    <cfRule type="cellIs" dxfId="9" priority="3" operator="lessThanOrEqual">
      <formula>10</formula>
    </cfRule>
  </conditionalFormatting>
  <dataValidations count="13">
    <dataValidation type="list" allowBlank="1" showInputMessage="1" showErrorMessage="1" sqref="F27:I28 K27:M28" xr:uid="{2AFE6EB7-6E4D-42DC-AB96-76CDF01C69C1}">
      <formula1>"ASCOM, AUDIN, CALJ, CCAF, CDDF, CIJ, COGP, CORREGEDORIA NACIONAL, CPAMP, CPE, CSP, OUVIDORIA, PRESI, SA, SG, SGE, SPO, SPR, STI, UNCMP"</formula1>
    </dataValidation>
    <dataValidation type="list" allowBlank="1" showInputMessage="1" showErrorMessage="1" sqref="E20:M21" xr:uid="{642E2E23-B18F-4C6B-B970-51E00C71D118}">
      <formula1>"Mensal, Bimestral, Trimestral, Quadrimestral, Semestral, Anual, Bianual, Trianual"</formula1>
    </dataValidation>
    <dataValidation type="list" allowBlank="1" showInputMessage="1" showErrorMessage="1" sqref="E8:M8" xr:uid="{2E1DF546-0443-48C0-94F1-E04C56CDDFA8}">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0EE122A8-1E16-47E2-9480-4DBD90F17A37}">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AF8F943C-E46D-44CB-B165-56E6FC57001F}">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FF783DB0-35A5-4E51-9AFA-D02D73C2790D}">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363320EA-2729-45F1-B7FC-1FEFB6E1D42C}">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6B8EC230-1C1B-457B-AB96-2A2088A2388D}">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DA766494-61C9-4587-AEFA-CB5D146586A1}">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267236BB-AD5B-4D57-89A9-2C63DC5FC108}">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9F7CC767-FB5A-49FE-86C0-91BBF00D9791}">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03836E0E-460F-4C30-A50E-0D26D056ED14}">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61C5991C-30D9-4663-AED0-F8ADA6BD97F1}">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8890D-54BB-4625-9DFF-FA0497D21195}">
  <sheetPr codeName="Planilha6">
    <tabColor rgb="FF00B050"/>
    <pageSetUpPr fitToPage="1"/>
  </sheetPr>
  <dimension ref="B1:M41"/>
  <sheetViews>
    <sheetView topLeftCell="A19"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55</v>
      </c>
      <c r="F5" s="9"/>
      <c r="G5" s="9"/>
      <c r="H5" s="9"/>
      <c r="I5" s="9"/>
      <c r="J5" s="9"/>
      <c r="K5" s="9"/>
      <c r="L5" s="9"/>
      <c r="M5" s="9"/>
    </row>
    <row r="6" spans="2:13" ht="15.75" customHeight="1" x14ac:dyDescent="0.2">
      <c r="B6" s="8" t="s">
        <v>4</v>
      </c>
      <c r="C6" s="8"/>
      <c r="D6" s="8"/>
      <c r="E6" s="46" t="s">
        <v>56</v>
      </c>
      <c r="F6" s="47"/>
      <c r="G6" s="47"/>
      <c r="H6" s="47"/>
      <c r="I6" s="47"/>
      <c r="J6" s="47"/>
      <c r="K6" s="47"/>
      <c r="L6" s="47"/>
      <c r="M6" s="48"/>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57</v>
      </c>
      <c r="F13" s="9"/>
      <c r="G13" s="9"/>
      <c r="H13" s="9"/>
      <c r="I13" s="9"/>
      <c r="J13" s="9"/>
      <c r="K13" s="9"/>
      <c r="L13" s="9"/>
      <c r="M13" s="9"/>
    </row>
    <row r="14" spans="2:13" ht="30" customHeight="1" x14ac:dyDescent="0.2">
      <c r="B14" s="10" t="s">
        <v>17</v>
      </c>
      <c r="C14" s="10"/>
      <c r="D14" s="10"/>
      <c r="E14" s="9" t="s">
        <v>58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59</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v>2</v>
      </c>
      <c r="F18" s="12"/>
      <c r="G18" s="12"/>
      <c r="H18" s="12"/>
      <c r="I18" s="12"/>
      <c r="J18" s="12"/>
      <c r="K18" s="12"/>
      <c r="L18" s="12"/>
      <c r="M18" s="12"/>
    </row>
    <row r="19" spans="2:13" ht="59.25" customHeight="1" x14ac:dyDescent="0.2">
      <c r="B19" s="10" t="s">
        <v>26</v>
      </c>
      <c r="C19" s="10"/>
      <c r="D19" s="10"/>
      <c r="E19" s="9" t="s">
        <v>60</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33</v>
      </c>
      <c r="F22" s="9"/>
      <c r="G22" s="9"/>
      <c r="H22" s="9"/>
      <c r="I22" s="9"/>
      <c r="J22" s="9"/>
      <c r="K22" s="9"/>
      <c r="L22" s="9"/>
      <c r="M22" s="9"/>
    </row>
    <row r="23" spans="2:13" ht="17.25" customHeight="1" x14ac:dyDescent="0.2">
      <c r="B23" s="10" t="s">
        <v>34</v>
      </c>
      <c r="C23" s="10"/>
      <c r="D23" s="10"/>
      <c r="E23" s="9" t="s">
        <v>35</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49" t="s">
        <v>40</v>
      </c>
      <c r="F27" s="14" t="s">
        <v>61</v>
      </c>
      <c r="G27" s="15"/>
      <c r="H27" s="15"/>
      <c r="I27" s="16"/>
      <c r="J27" s="13" t="s">
        <v>42</v>
      </c>
      <c r="K27" s="17" t="s">
        <v>61</v>
      </c>
      <c r="L27" s="17"/>
      <c r="M27" s="17"/>
    </row>
    <row r="28" spans="2:13" ht="17.25" customHeight="1" x14ac:dyDescent="0.2">
      <c r="B28" s="8" t="s">
        <v>43</v>
      </c>
      <c r="C28" s="8"/>
      <c r="D28" s="8"/>
      <c r="E28" s="49" t="s">
        <v>40</v>
      </c>
      <c r="F28" s="14" t="s">
        <v>61</v>
      </c>
      <c r="G28" s="15"/>
      <c r="H28" s="15"/>
      <c r="I28" s="16"/>
      <c r="J28" s="13" t="s">
        <v>42</v>
      </c>
      <c r="K28" s="17" t="s">
        <v>61</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18">
        <v>2014</v>
      </c>
      <c r="E31" s="18">
        <v>2015</v>
      </c>
      <c r="F31" s="18">
        <v>2016</v>
      </c>
      <c r="G31" s="18">
        <v>2017</v>
      </c>
      <c r="H31" s="18">
        <v>2018</v>
      </c>
      <c r="I31" s="18">
        <v>2019</v>
      </c>
      <c r="J31" s="18">
        <v>2020</v>
      </c>
      <c r="K31" s="18">
        <v>2021</v>
      </c>
      <c r="L31" s="18">
        <v>2022</v>
      </c>
      <c r="M31" s="18">
        <v>2023</v>
      </c>
    </row>
    <row r="32" spans="2:13" ht="27.75" customHeight="1" x14ac:dyDescent="0.2">
      <c r="B32" s="19" t="s">
        <v>47</v>
      </c>
      <c r="C32" s="19"/>
      <c r="D32" s="20" t="s">
        <v>24</v>
      </c>
      <c r="E32" s="21">
        <v>0.31595576619273302</v>
      </c>
      <c r="F32" s="21">
        <v>0.32467532467532467</v>
      </c>
      <c r="G32" s="21">
        <v>1.17</v>
      </c>
      <c r="H32" s="20" t="s">
        <v>24</v>
      </c>
      <c r="I32" s="20" t="s">
        <v>24</v>
      </c>
      <c r="J32" s="20" t="s">
        <v>24</v>
      </c>
      <c r="K32" s="22" t="s">
        <v>24</v>
      </c>
      <c r="L32" s="23" t="s">
        <v>24</v>
      </c>
      <c r="M32" s="22" t="s">
        <v>24</v>
      </c>
    </row>
    <row r="33" spans="2:13" ht="27" customHeight="1" x14ac:dyDescent="0.2">
      <c r="B33" s="24" t="s">
        <v>48</v>
      </c>
      <c r="C33" s="24"/>
      <c r="D33" s="25" t="s">
        <v>24</v>
      </c>
      <c r="E33" s="21">
        <v>3</v>
      </c>
      <c r="F33" s="21">
        <v>3</v>
      </c>
      <c r="G33" s="21">
        <v>3</v>
      </c>
      <c r="H33" s="50">
        <v>0.03</v>
      </c>
      <c r="I33" s="50">
        <v>0.03</v>
      </c>
      <c r="J33" s="50">
        <v>0.03</v>
      </c>
      <c r="K33" s="50">
        <v>0.03</v>
      </c>
      <c r="L33" s="50">
        <v>0.03</v>
      </c>
      <c r="M33" s="50">
        <v>0.03</v>
      </c>
    </row>
    <row r="34" spans="2:13" ht="33" customHeight="1" x14ac:dyDescent="0.2">
      <c r="B34" s="19" t="s">
        <v>49</v>
      </c>
      <c r="C34" s="19"/>
      <c r="D34" s="25" t="s">
        <v>24</v>
      </c>
      <c r="E34" s="21">
        <f>IF(OR(E33=0,E33="-",E32="-"),0,IF((1-(E32-E33)/E33)&gt;1,10,(1-(E32-E33)/E33)*10))</f>
        <v>10</v>
      </c>
      <c r="F34" s="21">
        <f t="shared" ref="F34" si="0">IF(OR(F33=0,F33="-",F32="-"),0,IF((1-(F32-F33)/F33)&gt;1,10,(1-(F32-F33)/F33)*10))</f>
        <v>10</v>
      </c>
      <c r="G34" s="21">
        <f>IF(OR(G33=0,G33="-",G32="-"),0,IF((1-(G32-G33)/G33)&gt;1,10,(1-(G32-G33)/G33)*10))</f>
        <v>10</v>
      </c>
      <c r="H34" s="26" t="s">
        <v>24</v>
      </c>
      <c r="I34" s="26" t="s">
        <v>24</v>
      </c>
      <c r="J34" s="26" t="s">
        <v>24</v>
      </c>
      <c r="K34" s="26" t="s">
        <v>24</v>
      </c>
      <c r="L34" s="26" t="s">
        <v>24</v>
      </c>
      <c r="M34" s="26" t="s">
        <v>24</v>
      </c>
    </row>
    <row r="35" spans="2:13" ht="17.25" customHeight="1" x14ac:dyDescent="0.2">
      <c r="B35" s="27" t="s">
        <v>50</v>
      </c>
      <c r="C35" s="28"/>
      <c r="D35" s="29" t="s">
        <v>51</v>
      </c>
      <c r="E35" s="30">
        <v>7</v>
      </c>
      <c r="F35" s="31" t="s">
        <v>52</v>
      </c>
      <c r="G35" s="31">
        <v>8</v>
      </c>
      <c r="H35" s="31" t="s">
        <v>53</v>
      </c>
      <c r="I35" s="31">
        <v>9</v>
      </c>
      <c r="J35" s="32">
        <f>(I35-G35)+1</f>
        <v>2</v>
      </c>
      <c r="K35" s="33" t="s">
        <v>54</v>
      </c>
      <c r="L35" s="34">
        <v>9</v>
      </c>
      <c r="M35" s="35">
        <f>10-L35</f>
        <v>1</v>
      </c>
    </row>
    <row r="36" spans="2:13" x14ac:dyDescent="0.2">
      <c r="B36" s="36"/>
      <c r="C36" s="37"/>
      <c r="D36" s="37"/>
      <c r="E36" s="37"/>
      <c r="F36" s="37"/>
      <c r="G36" s="37"/>
      <c r="H36" s="37"/>
      <c r="I36" s="37"/>
      <c r="J36" s="37"/>
      <c r="K36" s="37"/>
      <c r="L36" s="37"/>
      <c r="M36" s="38"/>
    </row>
    <row r="37" spans="2:13" x14ac:dyDescent="0.2">
      <c r="B37" s="39"/>
      <c r="C37" s="40"/>
      <c r="D37" s="40"/>
      <c r="E37" s="40"/>
      <c r="F37" s="40"/>
      <c r="G37" s="40"/>
      <c r="H37" s="40"/>
      <c r="I37" s="40"/>
      <c r="J37" s="40"/>
      <c r="K37" s="40"/>
      <c r="L37" s="40"/>
      <c r="M37" s="41"/>
    </row>
    <row r="38" spans="2:13" x14ac:dyDescent="0.2">
      <c r="B38" s="39"/>
      <c r="C38" s="40"/>
      <c r="D38" s="40"/>
      <c r="E38" s="40"/>
      <c r="F38" s="40"/>
      <c r="G38" s="40"/>
      <c r="H38" s="40"/>
      <c r="I38" s="40"/>
      <c r="J38" s="40"/>
      <c r="K38" s="40"/>
      <c r="L38" s="40"/>
      <c r="M38" s="41"/>
    </row>
    <row r="39" spans="2:13" x14ac:dyDescent="0.2">
      <c r="B39" s="39"/>
      <c r="C39" s="40"/>
      <c r="D39" s="40"/>
      <c r="E39" s="40"/>
      <c r="F39" s="40"/>
      <c r="G39" s="40"/>
      <c r="H39" s="40"/>
      <c r="I39" s="40"/>
      <c r="J39" s="40"/>
      <c r="K39" s="40"/>
      <c r="L39" s="40"/>
      <c r="M39" s="41"/>
    </row>
    <row r="40" spans="2:13" x14ac:dyDescent="0.2">
      <c r="B40" s="42"/>
      <c r="C40" s="43"/>
      <c r="D40" s="43"/>
      <c r="E40" s="43"/>
      <c r="F40" s="43"/>
      <c r="G40" s="43"/>
      <c r="H40" s="43"/>
      <c r="I40" s="43"/>
      <c r="J40" s="43"/>
      <c r="K40" s="43"/>
      <c r="L40" s="43"/>
      <c r="M40" s="44"/>
    </row>
    <row r="41" spans="2:13" s="45" customFormat="1" ht="17.25" customHeight="1" x14ac:dyDescent="0.25"/>
  </sheetData>
  <sheetProtection selectLockedCells="1"/>
  <mergeCells count="59">
    <mergeCell ref="B35:C35"/>
    <mergeCell ref="B36:M40"/>
    <mergeCell ref="B29:M29"/>
    <mergeCell ref="B30:M30"/>
    <mergeCell ref="B31:C31"/>
    <mergeCell ref="B32:C32"/>
    <mergeCell ref="B33:C33"/>
    <mergeCell ref="B34:C34"/>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conditionalFormatting sqref="E34:G34">
    <cfRule type="cellIs" dxfId="8" priority="1" operator="lessThan">
      <formula>6</formula>
    </cfRule>
    <cfRule type="cellIs" dxfId="7" priority="2" operator="lessThan">
      <formula>9</formula>
    </cfRule>
    <cfRule type="cellIs" dxfId="6" priority="3" operator="lessThanOrEqual">
      <formula>10</formula>
    </cfRule>
  </conditionalFormatting>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E67EFBE5-5C69-4B94-ADDA-A5C72B228D18}">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BFA4E9A8-134F-4ADC-A659-3F40947E6424}">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4AF0C89D-6EDB-4ED1-B9B5-6204B0AF51A9}">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957AD958-EDF7-4E79-9BF9-7249832F9658}">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28F53B49-EE5C-428E-944C-4DEF3F045193}">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AC053CAC-9F95-4A84-B723-9612AB445D4D}">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E914DFC1-935B-4367-B44F-B3A62F58D549}">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31FBF8D3-0A2B-48F5-9204-C699110060FA}">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AF2534B1-62B6-4647-B521-14D5EB037D95}">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1A626EE1-F9ED-4A1E-9156-2358458EA54A}">
      <formula1>"PRESI, ASCOM, AUDIN, CORREGEDORIA NACIONAL, OUVIDORIA, CCAF, CSP, CIJ, CALJ, CPE, CPAMP, CDDF, SG, SPR, SGE, STI, SA, SPO,COGP"</formula1>
    </dataValidation>
    <dataValidation type="list" allowBlank="1" showInputMessage="1" showErrorMessage="1" sqref="E8:M8" xr:uid="{C99C52EB-AD17-44F7-A5F1-927E275BC4D6}">
      <formula1>"Sociedade, Fortalecimento Institucional do MP, Processos Internos, Aprendizado e Crescimento"</formula1>
    </dataValidation>
    <dataValidation type="list" allowBlank="1" showInputMessage="1" showErrorMessage="1" sqref="E20:M21" xr:uid="{B5793B3B-53DC-41A3-ABFF-B5927FDB2E03}">
      <formula1>"Mensal, Bimestral, Trimestral, Quadrimestral, Semestral, Anual, Bianual, Trianual"</formula1>
    </dataValidation>
    <dataValidation type="list" allowBlank="1" showInputMessage="1" showErrorMessage="1" sqref="F27:I28 K27:M28" xr:uid="{478BFBED-4EF8-440A-B403-FAB24575F3E5}">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62792-A3C9-4273-B0F8-9AF18997B682}">
  <sheetPr codeName="Planilha7">
    <tabColor rgb="FF00B050"/>
    <pageSetUpPr fitToPage="1"/>
  </sheetPr>
  <dimension ref="B1:M41"/>
  <sheetViews>
    <sheetView topLeftCell="A19"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62</v>
      </c>
      <c r="F5" s="9"/>
      <c r="G5" s="9"/>
      <c r="H5" s="9"/>
      <c r="I5" s="9"/>
      <c r="J5" s="9"/>
      <c r="K5" s="9"/>
      <c r="L5" s="9"/>
      <c r="M5" s="9"/>
    </row>
    <row r="6" spans="2:13" x14ac:dyDescent="0.2">
      <c r="B6" s="8" t="s">
        <v>4</v>
      </c>
      <c r="C6" s="8"/>
      <c r="D6" s="8"/>
      <c r="E6" s="9" t="s">
        <v>63</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64</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65</v>
      </c>
      <c r="F13" s="9"/>
      <c r="G13" s="9"/>
      <c r="H13" s="9"/>
      <c r="I13" s="9"/>
      <c r="J13" s="9"/>
      <c r="K13" s="9"/>
      <c r="L13" s="9"/>
      <c r="M13" s="9"/>
    </row>
    <row r="14" spans="2:13" ht="30" customHeight="1" x14ac:dyDescent="0.2">
      <c r="B14" s="10" t="s">
        <v>17</v>
      </c>
      <c r="C14" s="10"/>
      <c r="D14" s="10"/>
      <c r="E14" s="9" t="s">
        <v>66</v>
      </c>
      <c r="F14" s="9"/>
      <c r="G14" s="9"/>
      <c r="H14" s="9"/>
      <c r="I14" s="9"/>
      <c r="J14" s="9"/>
      <c r="K14" s="9"/>
      <c r="L14" s="9"/>
      <c r="M14" s="9"/>
    </row>
    <row r="15" spans="2:13" ht="17.25" customHeight="1" x14ac:dyDescent="0.2">
      <c r="B15" s="8" t="s">
        <v>19</v>
      </c>
      <c r="C15" s="8"/>
      <c r="D15" s="8"/>
      <c r="E15" s="9" t="s">
        <v>67</v>
      </c>
      <c r="F15" s="9"/>
      <c r="G15" s="9"/>
      <c r="H15" s="9"/>
      <c r="I15" s="9"/>
      <c r="J15" s="9"/>
      <c r="K15" s="9"/>
      <c r="L15" s="9"/>
      <c r="M15" s="9"/>
    </row>
    <row r="16" spans="2:13" ht="43.5" customHeight="1" x14ac:dyDescent="0.2">
      <c r="B16" s="10" t="s">
        <v>21</v>
      </c>
      <c r="C16" s="10"/>
      <c r="D16" s="10"/>
      <c r="E16" s="11" t="s">
        <v>68</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1.5</v>
      </c>
      <c r="F18" s="12"/>
      <c r="G18" s="12"/>
      <c r="H18" s="12"/>
      <c r="I18" s="12"/>
      <c r="J18" s="12"/>
      <c r="K18" s="12"/>
      <c r="L18" s="12"/>
      <c r="M18" s="12"/>
    </row>
    <row r="19" spans="2:13" ht="94.5" customHeight="1" x14ac:dyDescent="0.2">
      <c r="B19" s="10" t="s">
        <v>26</v>
      </c>
      <c r="C19" s="10"/>
      <c r="D19" s="10"/>
      <c r="E19" s="9" t="s">
        <v>69</v>
      </c>
      <c r="F19" s="9"/>
      <c r="G19" s="9"/>
      <c r="H19" s="9"/>
      <c r="I19" s="9"/>
      <c r="J19" s="9"/>
      <c r="K19" s="9"/>
      <c r="L19" s="9"/>
      <c r="M19" s="9"/>
    </row>
    <row r="20" spans="2:13" ht="17.25" customHeight="1" x14ac:dyDescent="0.2">
      <c r="B20" s="10" t="s">
        <v>28</v>
      </c>
      <c r="C20" s="10"/>
      <c r="D20" s="10"/>
      <c r="E20" s="9" t="s">
        <v>70</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33</v>
      </c>
      <c r="F22" s="9"/>
      <c r="G22" s="9"/>
      <c r="H22" s="9"/>
      <c r="I22" s="9"/>
      <c r="J22" s="9"/>
      <c r="K22" s="9"/>
      <c r="L22" s="9"/>
      <c r="M22" s="9"/>
    </row>
    <row r="23" spans="2:13" ht="17.25" customHeight="1" x14ac:dyDescent="0.2">
      <c r="B23" s="10" t="s">
        <v>34</v>
      </c>
      <c r="C23" s="10"/>
      <c r="D23" s="10"/>
      <c r="E23" s="9" t="s">
        <v>71</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49" t="s">
        <v>40</v>
      </c>
      <c r="F27" s="14" t="s">
        <v>41</v>
      </c>
      <c r="G27" s="15"/>
      <c r="H27" s="15"/>
      <c r="I27" s="16"/>
      <c r="J27" s="49" t="s">
        <v>42</v>
      </c>
      <c r="K27" s="17" t="s">
        <v>41</v>
      </c>
      <c r="L27" s="17"/>
      <c r="M27" s="17"/>
    </row>
    <row r="28" spans="2:13" ht="17.25" customHeight="1" x14ac:dyDescent="0.2">
      <c r="B28" s="8" t="s">
        <v>43</v>
      </c>
      <c r="C28" s="8"/>
      <c r="D28" s="8"/>
      <c r="E28" s="49" t="s">
        <v>40</v>
      </c>
      <c r="F28" s="14" t="s">
        <v>44</v>
      </c>
      <c r="G28" s="15"/>
      <c r="H28" s="15"/>
      <c r="I28" s="16"/>
      <c r="J28" s="49" t="s">
        <v>42</v>
      </c>
      <c r="K28" s="17" t="s">
        <v>44</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18">
        <v>2014</v>
      </c>
      <c r="E31" s="18">
        <v>2015</v>
      </c>
      <c r="F31" s="18">
        <v>2016</v>
      </c>
      <c r="G31" s="18">
        <v>2017</v>
      </c>
      <c r="H31" s="18">
        <v>2018</v>
      </c>
      <c r="I31" s="18">
        <v>2019</v>
      </c>
      <c r="J31" s="18">
        <v>2020</v>
      </c>
      <c r="K31" s="18">
        <v>2021</v>
      </c>
      <c r="L31" s="18">
        <v>2022</v>
      </c>
      <c r="M31" s="18">
        <v>2023</v>
      </c>
    </row>
    <row r="32" spans="2:13" ht="27.75" customHeight="1" x14ac:dyDescent="0.2">
      <c r="B32" s="19" t="s">
        <v>47</v>
      </c>
      <c r="C32" s="19"/>
      <c r="D32" s="51" t="s">
        <v>24</v>
      </c>
      <c r="E32" s="52">
        <v>216.14556962025316</v>
      </c>
      <c r="F32" s="52">
        <v>215.7876712328767</v>
      </c>
      <c r="G32" s="52">
        <v>223.44</v>
      </c>
      <c r="H32" s="52" t="s">
        <v>24</v>
      </c>
      <c r="I32" s="52" t="s">
        <v>24</v>
      </c>
      <c r="J32" s="52" t="s">
        <v>24</v>
      </c>
      <c r="K32" s="52" t="s">
        <v>24</v>
      </c>
      <c r="L32" s="52" t="s">
        <v>24</v>
      </c>
      <c r="M32" s="52" t="s">
        <v>24</v>
      </c>
    </row>
    <row r="33" spans="2:13" ht="27" customHeight="1" x14ac:dyDescent="0.2">
      <c r="B33" s="24" t="s">
        <v>48</v>
      </c>
      <c r="C33" s="24"/>
      <c r="D33" s="53" t="s">
        <v>24</v>
      </c>
      <c r="E33" s="52">
        <v>216.15</v>
      </c>
      <c r="F33" s="52">
        <v>194.53</v>
      </c>
      <c r="G33" s="52">
        <v>175.08</v>
      </c>
      <c r="H33" s="52">
        <v>200</v>
      </c>
      <c r="I33" s="52">
        <v>195</v>
      </c>
      <c r="J33" s="52">
        <v>190</v>
      </c>
      <c r="K33" s="52">
        <v>185</v>
      </c>
      <c r="L33" s="52">
        <v>180</v>
      </c>
      <c r="M33" s="52">
        <v>175</v>
      </c>
    </row>
    <row r="34" spans="2:13" ht="33" customHeight="1" x14ac:dyDescent="0.2">
      <c r="B34" s="19" t="s">
        <v>49</v>
      </c>
      <c r="C34" s="19"/>
      <c r="D34" s="25" t="s">
        <v>24</v>
      </c>
      <c r="E34" s="21">
        <f>IF(OR(E33=0,E33="-",E32="-"),0,IF((1-(E32-E33)/E33)&gt;1,10,(1-(E32-E33)/E33)*10))</f>
        <v>10</v>
      </c>
      <c r="F34" s="21">
        <f t="shared" ref="F34:G34" si="0">IF(OR(F33=0,F33="-",F32="-"),0,IF((1-(F32-F33)/F33)&gt;1,10,(1-(F32-F33)/F33)*10))</f>
        <v>8.907229155766375</v>
      </c>
      <c r="G34" s="21">
        <f t="shared" si="0"/>
        <v>7.2378341329677864</v>
      </c>
      <c r="H34" s="26" t="s">
        <v>24</v>
      </c>
      <c r="I34" s="26" t="s">
        <v>24</v>
      </c>
      <c r="J34" s="26" t="s">
        <v>24</v>
      </c>
      <c r="K34" s="26" t="s">
        <v>24</v>
      </c>
      <c r="L34" s="26" t="s">
        <v>24</v>
      </c>
      <c r="M34" s="26" t="s">
        <v>24</v>
      </c>
    </row>
    <row r="35" spans="2:13" ht="17.25" customHeight="1" x14ac:dyDescent="0.2">
      <c r="B35" s="27" t="s">
        <v>50</v>
      </c>
      <c r="C35" s="28"/>
      <c r="D35" s="29" t="s">
        <v>51</v>
      </c>
      <c r="E35" s="30">
        <v>7</v>
      </c>
      <c r="F35" s="31" t="s">
        <v>52</v>
      </c>
      <c r="G35" s="31">
        <v>8</v>
      </c>
      <c r="H35" s="31" t="s">
        <v>53</v>
      </c>
      <c r="I35" s="31">
        <v>9</v>
      </c>
      <c r="J35" s="32">
        <f>(I35-G35)+1</f>
        <v>2</v>
      </c>
      <c r="K35" s="33" t="s">
        <v>54</v>
      </c>
      <c r="L35" s="34">
        <v>9</v>
      </c>
      <c r="M35" s="35">
        <f>10-L35</f>
        <v>1</v>
      </c>
    </row>
    <row r="36" spans="2:13" x14ac:dyDescent="0.2">
      <c r="B36" s="36"/>
      <c r="C36" s="37"/>
      <c r="D36" s="37"/>
      <c r="E36" s="37"/>
      <c r="F36" s="37"/>
      <c r="G36" s="37"/>
      <c r="H36" s="37"/>
      <c r="I36" s="37"/>
      <c r="J36" s="37"/>
      <c r="K36" s="37"/>
      <c r="L36" s="37"/>
      <c r="M36" s="38"/>
    </row>
    <row r="37" spans="2:13" x14ac:dyDescent="0.2">
      <c r="B37" s="39"/>
      <c r="C37" s="40"/>
      <c r="D37" s="40"/>
      <c r="E37" s="40"/>
      <c r="F37" s="40"/>
      <c r="G37" s="40"/>
      <c r="H37" s="40"/>
      <c r="I37" s="40"/>
      <c r="J37" s="40"/>
      <c r="K37" s="40"/>
      <c r="L37" s="40"/>
      <c r="M37" s="41"/>
    </row>
    <row r="38" spans="2:13" x14ac:dyDescent="0.2">
      <c r="B38" s="39"/>
      <c r="C38" s="40"/>
      <c r="D38" s="40"/>
      <c r="E38" s="40"/>
      <c r="F38" s="40"/>
      <c r="G38" s="40"/>
      <c r="H38" s="40"/>
      <c r="I38" s="40"/>
      <c r="J38" s="40"/>
      <c r="K38" s="40"/>
      <c r="L38" s="40"/>
      <c r="M38" s="41"/>
    </row>
    <row r="39" spans="2:13" x14ac:dyDescent="0.2">
      <c r="B39" s="39"/>
      <c r="C39" s="40"/>
      <c r="D39" s="40"/>
      <c r="E39" s="40"/>
      <c r="F39" s="40"/>
      <c r="G39" s="40"/>
      <c r="H39" s="40"/>
      <c r="I39" s="40"/>
      <c r="J39" s="40"/>
      <c r="K39" s="40"/>
      <c r="L39" s="40"/>
      <c r="M39" s="41"/>
    </row>
    <row r="40" spans="2:13" x14ac:dyDescent="0.2">
      <c r="B40" s="42"/>
      <c r="C40" s="43"/>
      <c r="D40" s="43"/>
      <c r="E40" s="43"/>
      <c r="F40" s="43"/>
      <c r="G40" s="43"/>
      <c r="H40" s="43"/>
      <c r="I40" s="43"/>
      <c r="J40" s="43"/>
      <c r="K40" s="43"/>
      <c r="L40" s="43"/>
      <c r="M40" s="44"/>
    </row>
    <row r="41" spans="2:13" s="45" customFormat="1" ht="17.25" customHeight="1" x14ac:dyDescent="0.25"/>
  </sheetData>
  <sheetProtection selectLockedCells="1"/>
  <mergeCells count="59">
    <mergeCell ref="B35:C35"/>
    <mergeCell ref="B36:M40"/>
    <mergeCell ref="B29:M29"/>
    <mergeCell ref="B30:M30"/>
    <mergeCell ref="B31:C31"/>
    <mergeCell ref="B32:C32"/>
    <mergeCell ref="B33:C33"/>
    <mergeCell ref="B34:C34"/>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conditionalFormatting sqref="E34:G34">
    <cfRule type="cellIs" dxfId="5" priority="1" operator="lessThan">
      <formula>6</formula>
    </cfRule>
    <cfRule type="cellIs" dxfId="4" priority="2" operator="lessThan">
      <formula>9</formula>
    </cfRule>
    <cfRule type="cellIs" dxfId="3" priority="3" operator="lessThanOrEqual">
      <formula>10</formula>
    </cfRule>
  </conditionalFormatting>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7FFAC8B1-9E9F-41D0-98B3-B025A45C7618}">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22D09DDD-B21B-4B35-8E2A-2926E550AD9B}">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1B39447A-BB9E-426C-913E-E5D436E9009D}">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07070D6F-8909-4C82-8B4B-66E9306B3B63}">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89BA5767-D76F-40C3-BFAE-48A2CE6FE3C9}">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8FCC0B4E-51EA-4D5E-9537-D15529647D1F}">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E61FB91D-52DA-4F88-8B88-20F966569627}">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2560A7ED-9EAD-4011-A9E1-B98ABD9DAD9D}">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A0EFA594-5F31-4856-8925-6195CF3F9430}">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74C3BBF6-377F-4F97-9683-16EF93B76ED1}">
      <formula1>"PRESI, ASCOM, AUDIN, CORREGEDORIA NACIONAL, OUVIDORIA, CCAF, CSP, CIJ, CALJ, CPE, CPAMP, CDDF, SG, SPR, SGE, STI, SA, SPO,COGP"</formula1>
    </dataValidation>
    <dataValidation type="list" allowBlank="1" showInputMessage="1" showErrorMessage="1" sqref="E8:M8" xr:uid="{E1D872B0-EDFE-4E52-8F54-63DCC7CF030E}">
      <formula1>"Sociedade, Fortalecimento Institucional do MP, Processos Internos, Aprendizado e Crescimento"</formula1>
    </dataValidation>
    <dataValidation type="list" allowBlank="1" showInputMessage="1" showErrorMessage="1" sqref="E20:M21" xr:uid="{2B02C3A2-1741-412E-AEE7-7ADAF2A8317F}">
      <formula1>"Mensal, Bimestral, Trimestral, Quadrimestral, Semestral, Anual, Bianual, Trianual"</formula1>
    </dataValidation>
    <dataValidation type="list" allowBlank="1" showInputMessage="1" showErrorMessage="1" sqref="F27:I28 K27:M28" xr:uid="{09E609DA-E3C3-495D-800B-E8CBA86740F5}">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278FA-8391-44C6-9927-EEF0099B4BC2}">
  <sheetPr codeName="Planilha8">
    <tabColor rgb="FF00B050"/>
    <pageSetUpPr fitToPage="1"/>
  </sheetPr>
  <dimension ref="B1:M41"/>
  <sheetViews>
    <sheetView topLeftCell="A16"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72</v>
      </c>
      <c r="F5" s="9"/>
      <c r="G5" s="9"/>
      <c r="H5" s="9"/>
      <c r="I5" s="9"/>
      <c r="J5" s="9"/>
      <c r="K5" s="9"/>
      <c r="L5" s="9"/>
      <c r="M5" s="9"/>
    </row>
    <row r="6" spans="2:13" x14ac:dyDescent="0.2">
      <c r="B6" s="8" t="s">
        <v>4</v>
      </c>
      <c r="C6" s="8"/>
      <c r="D6" s="8"/>
      <c r="E6" s="9" t="s">
        <v>73</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64</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74</v>
      </c>
      <c r="F13" s="9"/>
      <c r="G13" s="9"/>
      <c r="H13" s="9"/>
      <c r="I13" s="9"/>
      <c r="J13" s="9"/>
      <c r="K13" s="9"/>
      <c r="L13" s="9"/>
      <c r="M13" s="9"/>
    </row>
    <row r="14" spans="2:13" ht="30" customHeight="1" x14ac:dyDescent="0.2">
      <c r="B14" s="10" t="s">
        <v>17</v>
      </c>
      <c r="C14" s="10"/>
      <c r="D14" s="10"/>
      <c r="E14" s="9" t="s">
        <v>75</v>
      </c>
      <c r="F14" s="9"/>
      <c r="G14" s="9"/>
      <c r="H14" s="9"/>
      <c r="I14" s="9"/>
      <c r="J14" s="9"/>
      <c r="K14" s="9"/>
      <c r="L14" s="9"/>
      <c r="M14" s="9"/>
    </row>
    <row r="15" spans="2:13" ht="17.25" customHeight="1" x14ac:dyDescent="0.2">
      <c r="B15" s="8" t="s">
        <v>19</v>
      </c>
      <c r="C15" s="8"/>
      <c r="D15" s="8"/>
      <c r="E15" s="9" t="s">
        <v>67</v>
      </c>
      <c r="F15" s="9"/>
      <c r="G15" s="9"/>
      <c r="H15" s="9"/>
      <c r="I15" s="9"/>
      <c r="J15" s="9"/>
      <c r="K15" s="9"/>
      <c r="L15" s="9"/>
      <c r="M15" s="9"/>
    </row>
    <row r="16" spans="2:13" ht="43.5" customHeight="1" x14ac:dyDescent="0.2">
      <c r="B16" s="10" t="s">
        <v>21</v>
      </c>
      <c r="C16" s="10"/>
      <c r="D16" s="10"/>
      <c r="E16" s="11" t="s">
        <v>76</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1.5</v>
      </c>
      <c r="F18" s="12"/>
      <c r="G18" s="12"/>
      <c r="H18" s="12"/>
      <c r="I18" s="12"/>
      <c r="J18" s="12"/>
      <c r="K18" s="12"/>
      <c r="L18" s="12"/>
      <c r="M18" s="12"/>
    </row>
    <row r="19" spans="2:13" ht="84.75" customHeight="1" x14ac:dyDescent="0.2">
      <c r="B19" s="10" t="s">
        <v>26</v>
      </c>
      <c r="C19" s="10"/>
      <c r="D19" s="10"/>
      <c r="E19" s="9" t="s">
        <v>77</v>
      </c>
      <c r="F19" s="9"/>
      <c r="G19" s="9"/>
      <c r="H19" s="9"/>
      <c r="I19" s="9"/>
      <c r="J19" s="9"/>
      <c r="K19" s="9"/>
      <c r="L19" s="9"/>
      <c r="M19" s="9"/>
    </row>
    <row r="20" spans="2:13" ht="17.25" customHeight="1" x14ac:dyDescent="0.2">
      <c r="B20" s="10" t="s">
        <v>28</v>
      </c>
      <c r="C20" s="10"/>
      <c r="D20" s="10"/>
      <c r="E20" s="9" t="s">
        <v>70</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33</v>
      </c>
      <c r="F22" s="9"/>
      <c r="G22" s="9"/>
      <c r="H22" s="9"/>
      <c r="I22" s="9"/>
      <c r="J22" s="9"/>
      <c r="K22" s="9"/>
      <c r="L22" s="9"/>
      <c r="M22" s="9"/>
    </row>
    <row r="23" spans="2:13" ht="17.25" customHeight="1" x14ac:dyDescent="0.2">
      <c r="B23" s="10" t="s">
        <v>34</v>
      </c>
      <c r="C23" s="10"/>
      <c r="D23" s="10"/>
      <c r="E23" s="9" t="s">
        <v>71</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49" t="s">
        <v>40</v>
      </c>
      <c r="F27" s="14" t="s">
        <v>41</v>
      </c>
      <c r="G27" s="15"/>
      <c r="H27" s="15"/>
      <c r="I27" s="16"/>
      <c r="J27" s="49" t="s">
        <v>42</v>
      </c>
      <c r="K27" s="17" t="s">
        <v>41</v>
      </c>
      <c r="L27" s="17"/>
      <c r="M27" s="17"/>
    </row>
    <row r="28" spans="2:13" ht="17.25" customHeight="1" x14ac:dyDescent="0.2">
      <c r="B28" s="8" t="s">
        <v>43</v>
      </c>
      <c r="C28" s="8"/>
      <c r="D28" s="8"/>
      <c r="E28" s="49" t="s">
        <v>40</v>
      </c>
      <c r="F28" s="14" t="s">
        <v>44</v>
      </c>
      <c r="G28" s="15"/>
      <c r="H28" s="15"/>
      <c r="I28" s="16"/>
      <c r="J28" s="49" t="s">
        <v>42</v>
      </c>
      <c r="K28" s="17" t="s">
        <v>44</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18">
        <v>2018</v>
      </c>
      <c r="E31" s="54">
        <v>2019</v>
      </c>
      <c r="F31" s="55"/>
      <c r="G31" s="54">
        <v>2020</v>
      </c>
      <c r="H31" s="55"/>
      <c r="I31" s="54">
        <v>2021</v>
      </c>
      <c r="J31" s="55"/>
      <c r="K31" s="54">
        <v>2022</v>
      </c>
      <c r="L31" s="55"/>
      <c r="M31" s="18">
        <v>2023</v>
      </c>
    </row>
    <row r="32" spans="2:13" ht="27.75" customHeight="1" x14ac:dyDescent="0.2">
      <c r="B32" s="19" t="s">
        <v>47</v>
      </c>
      <c r="C32" s="19"/>
      <c r="D32" s="26">
        <v>297</v>
      </c>
      <c r="E32" s="56" t="s">
        <v>24</v>
      </c>
      <c r="F32" s="57"/>
      <c r="G32" s="56" t="s">
        <v>24</v>
      </c>
      <c r="H32" s="57"/>
      <c r="I32" s="56" t="s">
        <v>24</v>
      </c>
      <c r="J32" s="57"/>
      <c r="K32" s="56" t="s">
        <v>24</v>
      </c>
      <c r="L32" s="57"/>
      <c r="M32" s="26" t="s">
        <v>24</v>
      </c>
    </row>
    <row r="33" spans="2:13" ht="27" customHeight="1" x14ac:dyDescent="0.2">
      <c r="B33" s="24" t="s">
        <v>48</v>
      </c>
      <c r="C33" s="24"/>
      <c r="D33" s="26">
        <v>300</v>
      </c>
      <c r="E33" s="56">
        <v>295</v>
      </c>
      <c r="F33" s="57"/>
      <c r="G33" s="56">
        <v>290</v>
      </c>
      <c r="H33" s="57"/>
      <c r="I33" s="56">
        <v>285</v>
      </c>
      <c r="J33" s="57"/>
      <c r="K33" s="56">
        <v>280</v>
      </c>
      <c r="L33" s="57"/>
      <c r="M33" s="26">
        <v>275</v>
      </c>
    </row>
    <row r="34" spans="2:13" ht="33" customHeight="1" x14ac:dyDescent="0.2">
      <c r="B34" s="19" t="s">
        <v>49</v>
      </c>
      <c r="C34" s="19"/>
      <c r="D34" s="26" t="s">
        <v>24</v>
      </c>
      <c r="E34" s="56" t="s">
        <v>24</v>
      </c>
      <c r="F34" s="57"/>
      <c r="G34" s="56" t="s">
        <v>24</v>
      </c>
      <c r="H34" s="57"/>
      <c r="I34" s="56" t="s">
        <v>24</v>
      </c>
      <c r="J34" s="57"/>
      <c r="K34" s="56" t="s">
        <v>24</v>
      </c>
      <c r="L34" s="57"/>
      <c r="M34" s="26" t="s">
        <v>24</v>
      </c>
    </row>
    <row r="35" spans="2:13" ht="17.25" customHeight="1" x14ac:dyDescent="0.2">
      <c r="B35" s="27" t="s">
        <v>50</v>
      </c>
      <c r="C35" s="28"/>
      <c r="D35" s="29" t="s">
        <v>51</v>
      </c>
      <c r="E35" s="30">
        <v>7</v>
      </c>
      <c r="F35" s="31" t="s">
        <v>52</v>
      </c>
      <c r="G35" s="31">
        <v>8</v>
      </c>
      <c r="H35" s="31" t="s">
        <v>53</v>
      </c>
      <c r="I35" s="31">
        <v>9</v>
      </c>
      <c r="J35" s="32">
        <f>(I35-G35)+1</f>
        <v>2</v>
      </c>
      <c r="K35" s="33" t="s">
        <v>54</v>
      </c>
      <c r="L35" s="34">
        <v>9</v>
      </c>
      <c r="M35" s="35">
        <f>10-L35</f>
        <v>1</v>
      </c>
    </row>
    <row r="36" spans="2:13" x14ac:dyDescent="0.2">
      <c r="B36" s="36"/>
      <c r="C36" s="37"/>
      <c r="D36" s="37"/>
      <c r="E36" s="37"/>
      <c r="F36" s="37"/>
      <c r="G36" s="37"/>
      <c r="H36" s="37"/>
      <c r="I36" s="37"/>
      <c r="J36" s="37"/>
      <c r="K36" s="37"/>
      <c r="L36" s="37"/>
      <c r="M36" s="38"/>
    </row>
    <row r="37" spans="2:13" x14ac:dyDescent="0.2">
      <c r="B37" s="39"/>
      <c r="C37" s="40"/>
      <c r="D37" s="40"/>
      <c r="E37" s="40"/>
      <c r="F37" s="40"/>
      <c r="G37" s="40"/>
      <c r="H37" s="40"/>
      <c r="I37" s="40"/>
      <c r="J37" s="40"/>
      <c r="K37" s="40"/>
      <c r="L37" s="40"/>
      <c r="M37" s="41"/>
    </row>
    <row r="38" spans="2:13" x14ac:dyDescent="0.2">
      <c r="B38" s="39"/>
      <c r="C38" s="40"/>
      <c r="D38" s="40"/>
      <c r="E38" s="40"/>
      <c r="F38" s="40"/>
      <c r="G38" s="40"/>
      <c r="H38" s="40"/>
      <c r="I38" s="40"/>
      <c r="J38" s="40"/>
      <c r="K38" s="40"/>
      <c r="L38" s="40"/>
      <c r="M38" s="41"/>
    </row>
    <row r="39" spans="2:13" x14ac:dyDescent="0.2">
      <c r="B39" s="39"/>
      <c r="C39" s="40"/>
      <c r="D39" s="40"/>
      <c r="E39" s="40"/>
      <c r="F39" s="40"/>
      <c r="G39" s="40"/>
      <c r="H39" s="40"/>
      <c r="I39" s="40"/>
      <c r="J39" s="40"/>
      <c r="K39" s="40"/>
      <c r="L39" s="40"/>
      <c r="M39" s="41"/>
    </row>
    <row r="40" spans="2:13" x14ac:dyDescent="0.2">
      <c r="B40" s="42"/>
      <c r="C40" s="43"/>
      <c r="D40" s="43"/>
      <c r="E40" s="43"/>
      <c r="F40" s="43"/>
      <c r="G40" s="43"/>
      <c r="H40" s="43"/>
      <c r="I40" s="43"/>
      <c r="J40" s="43"/>
      <c r="K40" s="43"/>
      <c r="L40" s="43"/>
      <c r="M40" s="44"/>
    </row>
    <row r="41" spans="2:13" s="45"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F27:I28 K27:M28" xr:uid="{C5536034-A90E-4070-AF40-92D1B03F575B}">
      <formula1>"ASCOM, AUDIN, CALJ, CCAF, CDDF, CIJ, COGP, CORREGEDORIA NACIONAL, CPAMP, CPE, CSP, OUVIDORIA, PRESI, SA, SG, SGE, SPO, SPR, STI, UNCMP"</formula1>
    </dataValidation>
    <dataValidation type="list" allowBlank="1" showInputMessage="1" showErrorMessage="1" sqref="E20:M21" xr:uid="{214ABD93-6CE7-4319-92D8-4AC51A553EA6}">
      <formula1>"Mensal, Bimestral, Trimestral, Quadrimestral, Semestral, Anual, Bianual, Trianual"</formula1>
    </dataValidation>
    <dataValidation type="list" allowBlank="1" showInputMessage="1" showErrorMessage="1" sqref="E8:M8" xr:uid="{516DE3D5-821C-4D83-8790-30D7C80BC381}">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8CF62AA3-122D-4630-B190-D66A0364CC32}">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A6C081DE-6EBD-45F9-ABEE-5E89DA285441}">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441AD8B9-6E37-4865-8914-B8A9EC85819A}">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E912CFA3-2D29-457C-843A-604A3D9B0B8F}">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197B8F0F-5018-4183-836D-3A4A419794E7}">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7B5BD016-AB47-4816-90E3-8EA77AA60B72}">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C6FEDD64-3A43-458F-9E70-3D2F43687F82}">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643A7954-B1F0-4977-94C8-F3B244C04A1C}">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03905347-DB30-4726-B377-B33CE1DF5CE3}">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865D060B-5C4F-43F4-B9CD-5D80662B61CB}">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47E5A-7109-4CF9-9608-25851787A9A6}">
  <sheetPr codeName="Planilha9">
    <tabColor rgb="FF00B050"/>
    <pageSetUpPr fitToPage="1"/>
  </sheetPr>
  <dimension ref="B1:M41"/>
  <sheetViews>
    <sheetView topLeftCell="A25"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78</v>
      </c>
      <c r="F5" s="9"/>
      <c r="G5" s="9"/>
      <c r="H5" s="9"/>
      <c r="I5" s="9"/>
      <c r="J5" s="9"/>
      <c r="K5" s="9"/>
      <c r="L5" s="9"/>
      <c r="M5" s="9"/>
    </row>
    <row r="6" spans="2:13" x14ac:dyDescent="0.2">
      <c r="B6" s="8" t="s">
        <v>4</v>
      </c>
      <c r="C6" s="8"/>
      <c r="D6" s="8"/>
      <c r="E6" s="9" t="s">
        <v>79</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64</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80</v>
      </c>
      <c r="F13" s="9"/>
      <c r="G13" s="9"/>
      <c r="H13" s="9"/>
      <c r="I13" s="9"/>
      <c r="J13" s="9"/>
      <c r="K13" s="9"/>
      <c r="L13" s="9"/>
      <c r="M13" s="9"/>
    </row>
    <row r="14" spans="2:13" ht="30" customHeight="1" x14ac:dyDescent="0.2">
      <c r="B14" s="10" t="s">
        <v>17</v>
      </c>
      <c r="C14" s="10"/>
      <c r="D14" s="10"/>
      <c r="E14" s="9" t="s">
        <v>81</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82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v>
      </c>
      <c r="F18" s="12"/>
      <c r="G18" s="12"/>
      <c r="H18" s="12"/>
      <c r="I18" s="12"/>
      <c r="J18" s="12"/>
      <c r="K18" s="12"/>
      <c r="L18" s="12"/>
      <c r="M18" s="12"/>
    </row>
    <row r="19" spans="2:13" ht="173.25" customHeight="1" x14ac:dyDescent="0.2">
      <c r="B19" s="10" t="s">
        <v>26</v>
      </c>
      <c r="C19" s="10"/>
      <c r="D19" s="10"/>
      <c r="E19" s="9" t="s">
        <v>83</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84</v>
      </c>
      <c r="F22" s="9"/>
      <c r="G22" s="9"/>
      <c r="H22" s="9"/>
      <c r="I22" s="9"/>
      <c r="J22" s="9"/>
      <c r="K22" s="9"/>
      <c r="L22" s="9"/>
      <c r="M22" s="9"/>
    </row>
    <row r="23" spans="2:13" ht="17.25" customHeight="1" x14ac:dyDescent="0.2">
      <c r="B23" s="10" t="s">
        <v>34</v>
      </c>
      <c r="C23" s="10"/>
      <c r="D23" s="10"/>
      <c r="E23" s="9" t="s">
        <v>35</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49" t="s">
        <v>40</v>
      </c>
      <c r="F27" s="14" t="s">
        <v>41</v>
      </c>
      <c r="G27" s="15"/>
      <c r="H27" s="15"/>
      <c r="I27" s="16"/>
      <c r="J27" s="49" t="s">
        <v>42</v>
      </c>
      <c r="K27" s="17" t="s">
        <v>41</v>
      </c>
      <c r="L27" s="17"/>
      <c r="M27" s="17"/>
    </row>
    <row r="28" spans="2:13" ht="17.25" customHeight="1" x14ac:dyDescent="0.2">
      <c r="B28" s="8" t="s">
        <v>43</v>
      </c>
      <c r="C28" s="8"/>
      <c r="D28" s="8"/>
      <c r="E28" s="49" t="s">
        <v>40</v>
      </c>
      <c r="F28" s="14" t="s">
        <v>85</v>
      </c>
      <c r="G28" s="15"/>
      <c r="H28" s="15"/>
      <c r="I28" s="16"/>
      <c r="J28" s="49" t="s">
        <v>42</v>
      </c>
      <c r="K28" s="17" t="s">
        <v>85</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18">
        <v>2014</v>
      </c>
      <c r="E31" s="18">
        <v>2015</v>
      </c>
      <c r="F31" s="18">
        <v>2016</v>
      </c>
      <c r="G31" s="18">
        <v>2017</v>
      </c>
      <c r="H31" s="18">
        <v>2018</v>
      </c>
      <c r="I31" s="18">
        <v>2019</v>
      </c>
      <c r="J31" s="18">
        <v>2020</v>
      </c>
      <c r="K31" s="18">
        <v>2021</v>
      </c>
      <c r="L31" s="18">
        <v>2022</v>
      </c>
      <c r="M31" s="18">
        <v>2023</v>
      </c>
    </row>
    <row r="32" spans="2:13" ht="27.75" customHeight="1" x14ac:dyDescent="0.2">
      <c r="B32" s="19" t="s">
        <v>47</v>
      </c>
      <c r="C32" s="19"/>
      <c r="D32" s="20" t="s">
        <v>24</v>
      </c>
      <c r="E32" s="52">
        <v>96.747967479674799</v>
      </c>
      <c r="F32" s="52">
        <v>96.018376722817763</v>
      </c>
      <c r="G32" s="52">
        <f>0.952986022871665*100</f>
        <v>95.298602287166503</v>
      </c>
      <c r="H32" s="52" t="s">
        <v>24</v>
      </c>
      <c r="I32" s="52" t="s">
        <v>24</v>
      </c>
      <c r="J32" s="52" t="s">
        <v>24</v>
      </c>
      <c r="K32" s="52" t="s">
        <v>24</v>
      </c>
      <c r="L32" s="52" t="s">
        <v>24</v>
      </c>
      <c r="M32" s="52" t="s">
        <v>24</v>
      </c>
    </row>
    <row r="33" spans="2:13" ht="27" customHeight="1" x14ac:dyDescent="0.2">
      <c r="B33" s="24" t="s">
        <v>48</v>
      </c>
      <c r="C33" s="24"/>
      <c r="D33" s="25" t="s">
        <v>24</v>
      </c>
      <c r="E33" s="52">
        <v>100</v>
      </c>
      <c r="F33" s="52">
        <v>100</v>
      </c>
      <c r="G33" s="52">
        <v>100</v>
      </c>
      <c r="H33" s="52">
        <v>100</v>
      </c>
      <c r="I33" s="52">
        <v>100</v>
      </c>
      <c r="J33" s="52">
        <v>100</v>
      </c>
      <c r="K33" s="52">
        <v>100</v>
      </c>
      <c r="L33" s="52">
        <v>100</v>
      </c>
      <c r="M33" s="52">
        <v>100</v>
      </c>
    </row>
    <row r="34" spans="2:13" ht="33" customHeight="1" x14ac:dyDescent="0.2">
      <c r="B34" s="19" t="s">
        <v>49</v>
      </c>
      <c r="C34" s="19"/>
      <c r="D34" s="25" t="s">
        <v>24</v>
      </c>
      <c r="E34" s="21">
        <f>IF(OR(E33=0,E33="-",E32="-"),0,IF((E32/E33)&gt;1,10,(E32/E33)*10))</f>
        <v>9.6747967479674806</v>
      </c>
      <c r="F34" s="21">
        <f>IF(OR(F33=0,F33="-",F32="-"),0,IF((F32/F33)&gt;1,10,(F32/F33)*10))</f>
        <v>9.6018376722817766</v>
      </c>
      <c r="G34" s="21">
        <f>IF(OR(G33=0,G33="-",G32="-"),0,IF((G32/G33)&gt;1,10,(G32/G33)*10))</f>
        <v>9.5298602287166503</v>
      </c>
      <c r="H34" s="26" t="s">
        <v>24</v>
      </c>
      <c r="I34" s="26" t="s">
        <v>24</v>
      </c>
      <c r="J34" s="26" t="s">
        <v>24</v>
      </c>
      <c r="K34" s="26" t="s">
        <v>24</v>
      </c>
      <c r="L34" s="26" t="s">
        <v>24</v>
      </c>
      <c r="M34" s="26" t="s">
        <v>24</v>
      </c>
    </row>
    <row r="35" spans="2:13" ht="17.25" customHeight="1" x14ac:dyDescent="0.2">
      <c r="B35" s="27" t="s">
        <v>50</v>
      </c>
      <c r="C35" s="28"/>
      <c r="D35" s="29" t="s">
        <v>51</v>
      </c>
      <c r="E35" s="30">
        <v>7</v>
      </c>
      <c r="F35" s="31" t="s">
        <v>52</v>
      </c>
      <c r="G35" s="31">
        <v>8</v>
      </c>
      <c r="H35" s="31" t="s">
        <v>53</v>
      </c>
      <c r="I35" s="31">
        <v>9</v>
      </c>
      <c r="J35" s="32">
        <f>(I35-G35)+1</f>
        <v>2</v>
      </c>
      <c r="K35" s="33" t="s">
        <v>54</v>
      </c>
      <c r="L35" s="34">
        <v>9</v>
      </c>
      <c r="M35" s="35">
        <f>10-L35</f>
        <v>1</v>
      </c>
    </row>
    <row r="36" spans="2:13" x14ac:dyDescent="0.2">
      <c r="B36" s="36"/>
      <c r="C36" s="37"/>
      <c r="D36" s="37"/>
      <c r="E36" s="37"/>
      <c r="F36" s="37"/>
      <c r="G36" s="37"/>
      <c r="H36" s="37"/>
      <c r="I36" s="37"/>
      <c r="J36" s="37"/>
      <c r="K36" s="37"/>
      <c r="L36" s="37"/>
      <c r="M36" s="38"/>
    </row>
    <row r="37" spans="2:13" x14ac:dyDescent="0.2">
      <c r="B37" s="39"/>
      <c r="C37" s="40"/>
      <c r="D37" s="40"/>
      <c r="E37" s="40"/>
      <c r="F37" s="40"/>
      <c r="G37" s="40"/>
      <c r="H37" s="40"/>
      <c r="I37" s="40"/>
      <c r="J37" s="40"/>
      <c r="K37" s="40"/>
      <c r="L37" s="40"/>
      <c r="M37" s="41"/>
    </row>
    <row r="38" spans="2:13" x14ac:dyDescent="0.2">
      <c r="B38" s="39"/>
      <c r="C38" s="40"/>
      <c r="D38" s="40"/>
      <c r="E38" s="40"/>
      <c r="F38" s="40"/>
      <c r="G38" s="40"/>
      <c r="H38" s="40"/>
      <c r="I38" s="40"/>
      <c r="J38" s="40"/>
      <c r="K38" s="40"/>
      <c r="L38" s="40"/>
      <c r="M38" s="41"/>
    </row>
    <row r="39" spans="2:13" x14ac:dyDescent="0.2">
      <c r="B39" s="39"/>
      <c r="C39" s="40"/>
      <c r="D39" s="40"/>
      <c r="E39" s="40"/>
      <c r="F39" s="40"/>
      <c r="G39" s="40"/>
      <c r="H39" s="40"/>
      <c r="I39" s="40"/>
      <c r="J39" s="40"/>
      <c r="K39" s="40"/>
      <c r="L39" s="40"/>
      <c r="M39" s="41"/>
    </row>
    <row r="40" spans="2:13" x14ac:dyDescent="0.2">
      <c r="B40" s="42"/>
      <c r="C40" s="43"/>
      <c r="D40" s="43"/>
      <c r="E40" s="43"/>
      <c r="F40" s="43"/>
      <c r="G40" s="43"/>
      <c r="H40" s="43"/>
      <c r="I40" s="43"/>
      <c r="J40" s="43"/>
      <c r="K40" s="43"/>
      <c r="L40" s="43"/>
      <c r="M40" s="44"/>
    </row>
    <row r="41" spans="2:13" s="45" customFormat="1" ht="17.25" customHeight="1" x14ac:dyDescent="0.25"/>
  </sheetData>
  <sheetProtection selectLockedCells="1"/>
  <mergeCells count="59">
    <mergeCell ref="B35:C35"/>
    <mergeCell ref="B36:M40"/>
    <mergeCell ref="B29:M29"/>
    <mergeCell ref="B30:M30"/>
    <mergeCell ref="B31:C31"/>
    <mergeCell ref="B32:C32"/>
    <mergeCell ref="B33:C33"/>
    <mergeCell ref="B34:C34"/>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conditionalFormatting sqref="E34:G34">
    <cfRule type="cellIs" dxfId="2" priority="1" operator="lessThan">
      <formula>6</formula>
    </cfRule>
    <cfRule type="cellIs" dxfId="1" priority="2" operator="lessThan">
      <formula>9</formula>
    </cfRule>
    <cfRule type="cellIs" dxfId="0" priority="3" operator="lessThanOrEqual">
      <formula>10</formula>
    </cfRule>
  </conditionalFormatting>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844592E6-246E-4D3E-8DAF-69D94C0D1600}">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CFCE561F-914C-448C-837B-016A9C28CD7D}">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0103BA1E-35C2-46E0-BF7A-20B50A261FD1}">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5E89163F-D360-4FE5-B665-93CB922B95DC}">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4FF5A9D2-5A58-4032-86B4-E6877324ADC7}">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5DF4DFBB-BD60-49FB-A5E2-DA25972CD7EA}">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F0948924-A7F0-44DD-89E3-0E9D319A7489}">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3128EE5B-F06F-4A87-A995-7B470C54104A}">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2F542826-58F1-45A7-B75A-31C7C7D2B9EF}">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A6D0786A-5822-4F75-BECC-BECB62DA292E}">
      <formula1>"PRESI, ASCOM, AUDIN, CORREGEDORIA NACIONAL, OUVIDORIA, CCAF, CSP, CIJ, CALJ, CPE, CPAMP, CDDF, SG, SPR, SGE, STI, SA, SPO,COGP"</formula1>
    </dataValidation>
    <dataValidation type="list" allowBlank="1" showInputMessage="1" showErrorMessage="1" sqref="E8:M8" xr:uid="{A771441E-CF7D-4AA1-9A86-726172F11DA2}">
      <formula1>"Sociedade, Fortalecimento Institucional do MP, Processos Internos, Aprendizado e Crescimento"</formula1>
    </dataValidation>
    <dataValidation type="list" allowBlank="1" showInputMessage="1" showErrorMessage="1" sqref="E20:M21" xr:uid="{F88A1054-98D1-4198-8D67-492F78CF7514}">
      <formula1>"Mensal, Bimestral, Trimestral, Quadrimestral, Semestral, Anual, Bianual, Trianual"</formula1>
    </dataValidation>
    <dataValidation type="list" allowBlank="1" showInputMessage="1" showErrorMessage="1" sqref="F27:I28 K27:M28" xr:uid="{753DC114-54F1-4808-AAED-5E15A357C3E4}">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20E0D-F704-4C69-AEA2-A25C847FB615}">
  <sheetPr codeName="Planilha13">
    <tabColor rgb="FF00B050"/>
    <pageSetUpPr fitToPage="1"/>
  </sheetPr>
  <dimension ref="B1:M41"/>
  <sheetViews>
    <sheetView topLeftCell="A22"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86</v>
      </c>
      <c r="F5" s="9"/>
      <c r="G5" s="9"/>
      <c r="H5" s="9"/>
      <c r="I5" s="9"/>
      <c r="J5" s="9"/>
      <c r="K5" s="9"/>
      <c r="L5" s="9"/>
      <c r="M5" s="9"/>
    </row>
    <row r="6" spans="2:13" x14ac:dyDescent="0.2">
      <c r="B6" s="8" t="s">
        <v>4</v>
      </c>
      <c r="C6" s="8"/>
      <c r="D6" s="8"/>
      <c r="E6" s="9" t="s">
        <v>87</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88</v>
      </c>
      <c r="F13" s="9"/>
      <c r="G13" s="9"/>
      <c r="H13" s="9"/>
      <c r="I13" s="9"/>
      <c r="J13" s="9"/>
      <c r="K13" s="9"/>
      <c r="L13" s="9"/>
      <c r="M13" s="9"/>
    </row>
    <row r="14" spans="2:13" ht="30" customHeight="1" x14ac:dyDescent="0.2">
      <c r="B14" s="10" t="s">
        <v>17</v>
      </c>
      <c r="C14" s="10"/>
      <c r="D14" s="10"/>
      <c r="E14" s="9" t="s">
        <v>89</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58" t="s">
        <v>90</v>
      </c>
      <c r="F16" s="59"/>
      <c r="G16" s="59"/>
      <c r="H16" s="59"/>
      <c r="I16" s="59"/>
      <c r="J16" s="59"/>
      <c r="K16" s="59"/>
      <c r="L16" s="59"/>
      <c r="M16" s="5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v>2</v>
      </c>
      <c r="F18" s="12"/>
      <c r="G18" s="12"/>
      <c r="H18" s="12"/>
      <c r="I18" s="12"/>
      <c r="J18" s="12"/>
      <c r="K18" s="12"/>
      <c r="L18" s="12"/>
      <c r="M18" s="12"/>
    </row>
    <row r="19" spans="2:13" ht="59.25" customHeight="1" x14ac:dyDescent="0.2">
      <c r="B19" s="10" t="s">
        <v>26</v>
      </c>
      <c r="C19" s="10"/>
      <c r="D19" s="10"/>
      <c r="E19" s="60" t="s">
        <v>24</v>
      </c>
      <c r="F19" s="60"/>
      <c r="G19" s="60"/>
      <c r="H19" s="60"/>
      <c r="I19" s="60"/>
      <c r="J19" s="60"/>
      <c r="K19" s="60"/>
      <c r="L19" s="60"/>
      <c r="M19" s="60"/>
    </row>
    <row r="20" spans="2:13" ht="17.25" customHeight="1" x14ac:dyDescent="0.2">
      <c r="B20" s="10" t="s">
        <v>28</v>
      </c>
      <c r="C20" s="10"/>
      <c r="D20" s="10"/>
      <c r="E20" s="9" t="s">
        <v>70</v>
      </c>
      <c r="F20" s="9"/>
      <c r="G20" s="9"/>
      <c r="H20" s="9"/>
      <c r="I20" s="9"/>
      <c r="J20" s="9"/>
      <c r="K20" s="9"/>
      <c r="L20" s="9"/>
      <c r="M20" s="9"/>
    </row>
    <row r="21" spans="2:13" ht="17.25" customHeight="1" x14ac:dyDescent="0.2">
      <c r="B21" s="10" t="s">
        <v>30</v>
      </c>
      <c r="C21" s="10"/>
      <c r="D21" s="10"/>
      <c r="E21" s="9" t="s">
        <v>31</v>
      </c>
      <c r="F21" s="9"/>
      <c r="G21" s="9"/>
      <c r="H21" s="9"/>
      <c r="I21" s="9"/>
      <c r="J21" s="9"/>
      <c r="K21" s="9"/>
      <c r="L21" s="9"/>
      <c r="M21" s="9"/>
    </row>
    <row r="22" spans="2:13" ht="17.25" customHeight="1" x14ac:dyDescent="0.2">
      <c r="B22" s="10" t="s">
        <v>32</v>
      </c>
      <c r="C22" s="10"/>
      <c r="D22" s="10"/>
      <c r="E22" s="9" t="s">
        <v>84</v>
      </c>
      <c r="F22" s="9"/>
      <c r="G22" s="9"/>
      <c r="H22" s="9"/>
      <c r="I22" s="9"/>
      <c r="J22" s="9"/>
      <c r="K22" s="9"/>
      <c r="L22" s="9"/>
      <c r="M22" s="9"/>
    </row>
    <row r="23" spans="2:13" ht="17.25" customHeight="1" x14ac:dyDescent="0.2">
      <c r="B23" s="10" t="s">
        <v>34</v>
      </c>
      <c r="C23" s="10"/>
      <c r="D23" s="10"/>
      <c r="E23" s="9" t="s">
        <v>35</v>
      </c>
      <c r="F23" s="9"/>
      <c r="G23" s="9"/>
      <c r="H23" s="9"/>
      <c r="I23" s="9"/>
      <c r="J23" s="9"/>
      <c r="K23" s="9"/>
      <c r="L23" s="9"/>
      <c r="M23" s="9"/>
    </row>
    <row r="24" spans="2:13" ht="17.25" customHeight="1" x14ac:dyDescent="0.2">
      <c r="B24" s="10" t="s">
        <v>36</v>
      </c>
      <c r="C24" s="10"/>
      <c r="D24" s="10"/>
      <c r="E24" s="9" t="s">
        <v>37</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38</v>
      </c>
      <c r="C26" s="7"/>
      <c r="D26" s="7"/>
      <c r="E26" s="7"/>
      <c r="F26" s="7"/>
      <c r="G26" s="7"/>
      <c r="H26" s="7"/>
      <c r="I26" s="7"/>
      <c r="J26" s="7"/>
      <c r="K26" s="7"/>
      <c r="L26" s="7"/>
      <c r="M26" s="7"/>
    </row>
    <row r="27" spans="2:13" ht="17.25" customHeight="1" x14ac:dyDescent="0.2">
      <c r="B27" s="8" t="s">
        <v>39</v>
      </c>
      <c r="C27" s="8"/>
      <c r="D27" s="8"/>
      <c r="E27" s="13" t="s">
        <v>40</v>
      </c>
      <c r="F27" s="14" t="s">
        <v>61</v>
      </c>
      <c r="G27" s="15"/>
      <c r="H27" s="15"/>
      <c r="I27" s="16"/>
      <c r="J27" s="13" t="s">
        <v>42</v>
      </c>
      <c r="K27" s="17" t="s">
        <v>61</v>
      </c>
      <c r="L27" s="17"/>
      <c r="M27" s="17"/>
    </row>
    <row r="28" spans="2:13" ht="17.25" customHeight="1" x14ac:dyDescent="0.2">
      <c r="B28" s="8" t="s">
        <v>43</v>
      </c>
      <c r="C28" s="8"/>
      <c r="D28" s="8"/>
      <c r="E28" s="13" t="s">
        <v>40</v>
      </c>
      <c r="F28" s="14" t="s">
        <v>61</v>
      </c>
      <c r="G28" s="15"/>
      <c r="H28" s="15"/>
      <c r="I28" s="16"/>
      <c r="J28" s="13" t="s">
        <v>42</v>
      </c>
      <c r="K28" s="17" t="s">
        <v>61</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45</v>
      </c>
      <c r="C30" s="7"/>
      <c r="D30" s="7"/>
      <c r="E30" s="7"/>
      <c r="F30" s="7"/>
      <c r="G30" s="7"/>
      <c r="H30" s="7"/>
      <c r="I30" s="7"/>
      <c r="J30" s="7"/>
      <c r="K30" s="7"/>
      <c r="L30" s="7"/>
      <c r="M30" s="7"/>
    </row>
    <row r="31" spans="2:13" x14ac:dyDescent="0.2">
      <c r="B31" s="5" t="s">
        <v>46</v>
      </c>
      <c r="C31" s="5"/>
      <c r="D31" s="18">
        <v>2018</v>
      </c>
      <c r="E31" s="54">
        <v>2019</v>
      </c>
      <c r="F31" s="55"/>
      <c r="G31" s="54">
        <v>2020</v>
      </c>
      <c r="H31" s="55"/>
      <c r="I31" s="54">
        <v>2021</v>
      </c>
      <c r="J31" s="55"/>
      <c r="K31" s="54">
        <v>2022</v>
      </c>
      <c r="L31" s="55"/>
      <c r="M31" s="18">
        <v>2023</v>
      </c>
    </row>
    <row r="32" spans="2:13" ht="27.75" customHeight="1" x14ac:dyDescent="0.2">
      <c r="B32" s="19" t="s">
        <v>47</v>
      </c>
      <c r="C32" s="19"/>
      <c r="D32" s="26" t="s">
        <v>24</v>
      </c>
      <c r="E32" s="56" t="s">
        <v>24</v>
      </c>
      <c r="F32" s="57"/>
      <c r="G32" s="56" t="s">
        <v>24</v>
      </c>
      <c r="H32" s="57"/>
      <c r="I32" s="56" t="s">
        <v>24</v>
      </c>
      <c r="J32" s="57"/>
      <c r="K32" s="56" t="s">
        <v>24</v>
      </c>
      <c r="L32" s="57"/>
      <c r="M32" s="26" t="s">
        <v>24</v>
      </c>
    </row>
    <row r="33" spans="2:13" ht="27" customHeight="1" x14ac:dyDescent="0.2">
      <c r="B33" s="24" t="s">
        <v>48</v>
      </c>
      <c r="C33" s="24"/>
      <c r="D33" s="61">
        <v>0.5</v>
      </c>
      <c r="E33" s="62">
        <v>0.55000000000000004</v>
      </c>
      <c r="F33" s="63"/>
      <c r="G33" s="62">
        <v>0.6</v>
      </c>
      <c r="H33" s="63"/>
      <c r="I33" s="62">
        <v>0.65</v>
      </c>
      <c r="J33" s="63"/>
      <c r="K33" s="62">
        <v>0.7</v>
      </c>
      <c r="L33" s="63"/>
      <c r="M33" s="61">
        <v>0.75</v>
      </c>
    </row>
    <row r="34" spans="2:13" ht="33" customHeight="1" x14ac:dyDescent="0.2">
      <c r="B34" s="19" t="s">
        <v>49</v>
      </c>
      <c r="C34" s="19"/>
      <c r="D34" s="26" t="s">
        <v>24</v>
      </c>
      <c r="E34" s="56" t="s">
        <v>24</v>
      </c>
      <c r="F34" s="57"/>
      <c r="G34" s="56" t="s">
        <v>24</v>
      </c>
      <c r="H34" s="57"/>
      <c r="I34" s="56" t="s">
        <v>24</v>
      </c>
      <c r="J34" s="57"/>
      <c r="K34" s="56" t="s">
        <v>24</v>
      </c>
      <c r="L34" s="57"/>
      <c r="M34" s="26" t="s">
        <v>24</v>
      </c>
    </row>
    <row r="35" spans="2:13" ht="17.25" customHeight="1" x14ac:dyDescent="0.2">
      <c r="B35" s="27" t="s">
        <v>50</v>
      </c>
      <c r="C35" s="28"/>
      <c r="D35" s="29" t="s">
        <v>51</v>
      </c>
      <c r="E35" s="30">
        <v>7</v>
      </c>
      <c r="F35" s="31" t="s">
        <v>52</v>
      </c>
      <c r="G35" s="31">
        <v>8</v>
      </c>
      <c r="H35" s="31" t="s">
        <v>53</v>
      </c>
      <c r="I35" s="31">
        <v>9</v>
      </c>
      <c r="J35" s="32">
        <f>(I35-G35)+1</f>
        <v>2</v>
      </c>
      <c r="K35" s="33" t="s">
        <v>54</v>
      </c>
      <c r="L35" s="34">
        <v>9</v>
      </c>
      <c r="M35" s="35">
        <f>10-L35</f>
        <v>1</v>
      </c>
    </row>
    <row r="36" spans="2:13" x14ac:dyDescent="0.2">
      <c r="B36" s="36"/>
      <c r="C36" s="37"/>
      <c r="D36" s="37"/>
      <c r="E36" s="37"/>
      <c r="F36" s="37"/>
      <c r="G36" s="37"/>
      <c r="H36" s="37"/>
      <c r="I36" s="37"/>
      <c r="J36" s="37"/>
      <c r="K36" s="37"/>
      <c r="L36" s="37"/>
      <c r="M36" s="38"/>
    </row>
    <row r="37" spans="2:13" x14ac:dyDescent="0.2">
      <c r="B37" s="39"/>
      <c r="C37" s="40"/>
      <c r="D37" s="40"/>
      <c r="E37" s="40"/>
      <c r="F37" s="40"/>
      <c r="G37" s="40"/>
      <c r="H37" s="40"/>
      <c r="I37" s="40"/>
      <c r="J37" s="40"/>
      <c r="K37" s="40"/>
      <c r="L37" s="40"/>
      <c r="M37" s="41"/>
    </row>
    <row r="38" spans="2:13" x14ac:dyDescent="0.2">
      <c r="B38" s="39"/>
      <c r="C38" s="40"/>
      <c r="D38" s="40"/>
      <c r="E38" s="40"/>
      <c r="F38" s="40"/>
      <c r="G38" s="40"/>
      <c r="H38" s="40"/>
      <c r="I38" s="40"/>
      <c r="J38" s="40"/>
      <c r="K38" s="40"/>
      <c r="L38" s="40"/>
      <c r="M38" s="41"/>
    </row>
    <row r="39" spans="2:13" x14ac:dyDescent="0.2">
      <c r="B39" s="39"/>
      <c r="C39" s="40"/>
      <c r="D39" s="40"/>
      <c r="E39" s="40"/>
      <c r="F39" s="40"/>
      <c r="G39" s="40"/>
      <c r="H39" s="40"/>
      <c r="I39" s="40"/>
      <c r="J39" s="40"/>
      <c r="K39" s="40"/>
      <c r="L39" s="40"/>
      <c r="M39" s="41"/>
    </row>
    <row r="40" spans="2:13" x14ac:dyDescent="0.2">
      <c r="B40" s="42"/>
      <c r="C40" s="43"/>
      <c r="D40" s="43"/>
      <c r="E40" s="43"/>
      <c r="F40" s="43"/>
      <c r="G40" s="43"/>
      <c r="H40" s="43"/>
      <c r="I40" s="43"/>
      <c r="J40" s="43"/>
      <c r="K40" s="43"/>
      <c r="L40" s="43"/>
      <c r="M40" s="44"/>
    </row>
    <row r="41" spans="2:13" s="45"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F27:I28 K27:M28" xr:uid="{5ECAC177-1C41-4CB4-A675-AB0C9C00ABF8}">
      <formula1>"ASCOM, AUDIN, CALJ, CCAF, CDDF, CIJ, COGP, CORREGEDORIA NACIONAL, CPAMP, CPE, CSP, OUVIDORIA, PRESI, SA, SG, SGE, SPO, SPR, STI, UNCMP"</formula1>
    </dataValidation>
    <dataValidation type="list" allowBlank="1" showInputMessage="1" showErrorMessage="1" sqref="E20:M21" xr:uid="{E51FD09A-C015-4C10-9970-A9A51F5AF6CD}">
      <formula1>"Mensal, Bimestral, Trimestral, Quadrimestral, Semestral, Anual, Bianual, Trianual"</formula1>
    </dataValidation>
    <dataValidation type="list" allowBlank="1" showInputMessage="1" showErrorMessage="1" sqref="E8:M8" xr:uid="{C78ADDA0-ED70-4809-AE46-4DF63DA2CD14}">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AED3700D-F69A-451D-AF65-5FD4160B39D8}">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003FB6DD-BD86-48B6-A2DA-BFA28BCEB941}">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02890637-B9DB-4950-8AD4-DA7743BD0C66}">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2AC6B177-C307-4830-BB9A-A8A293B9A4F2}">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5E0073CC-141F-4F4D-8D90-49B38122D03C}">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7630B8D1-2E42-4800-88AB-A03A41A08714}">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429A0D83-6E73-4FBA-8733-597CBE8875D9}">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51EF5C68-8308-4529-A36A-16349BE4ACC2}">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C8F667AF-FE7F-4AB4-B003-F99FD1D12B7D}">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3A7B3BF6-67E1-4BFF-BE4A-B084A4840AAC}">
      <formula1>"Zero, Uma, Duas"</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Ind_3.1</vt:lpstr>
      <vt:lpstr>Ind_3.2</vt:lpstr>
      <vt:lpstr>Ind_3.3 </vt:lpstr>
      <vt:lpstr>Ind_3.4 </vt:lpstr>
      <vt:lpstr>Ind_3.5</vt:lpstr>
      <vt:lpstr>Ind_3.6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2021-01-11T19:23:46Z</dcterms:created>
  <dcterms:modified xsi:type="dcterms:W3CDTF">2021-01-11T19:23:56Z</dcterms:modified>
</cp:coreProperties>
</file>