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DADOS CONSOLIDADOS" sheetId="1" state="visible" r:id="rId2"/>
  </sheets>
  <definedNames>
    <definedName function="false" hidden="false" localSheetId="0" name="_xlnm.Print_Area" vbProcedure="false">'DADOS CONSOLIDADOS'!$A$1:$M$29</definedName>
    <definedName function="false" hidden="false" localSheetId="0" name="_xlnm.Print_Area" vbProcedure="false">'DADOS CONSOLIDADOS'!$A$1:$M$29</definedName>
    <definedName function="false" hidden="false" localSheetId="0" name="_xlnm.Print_Area_0" vbProcedure="false">'DADOS CONSOLIDADOS'!$A$1:$M$29</definedName>
    <definedName function="false" hidden="false" localSheetId="0" name="_xlnm.Print_Area_0_0" vbProcedure="false">'DADOS CONSOLIDADOS'!$A$1:$M$29</definedName>
    <definedName function="false" hidden="false" localSheetId="0" name="_xlnm.Print_Area_0_0_0" vbProcedure="false">'DADOS CONSOLIDADOS'!$A$1:$M$29</definedName>
    <definedName function="false" hidden="false" localSheetId="0" name="_xlnm.Print_Area_0_0_0_0" vbProcedure="false">'DADOS CONSOLIDADOS'!$A$1:$M$29</definedName>
    <definedName function="false" hidden="false" localSheetId="0" name="_xlnm.Print_Area_0_0_0_0_0" vbProcedure="false">'DADOS CONSOLIDADOS'!$A$1:$M$29</definedName>
    <definedName function="false" hidden="false" localSheetId="0" name="_xlnm.Print_Area_0_0_0_0_0_0" vbProcedure="false">'DADOS CONSOLIDADOS'!$A$1:$M$29</definedName>
    <definedName function="false" hidden="false" localSheetId="0" name="_xlnm.Print_Area_0_0_0_0_0_0_0" vbProcedure="false">'DADOS CONSOLIDADOS'!$A$1:$M$29</definedName>
    <definedName function="false" hidden="false" localSheetId="0" name="_xlnm.Print_Area_0_0_0_0_0_0_0_0" vbProcedure="false">'DADOS CONSOLIDADOS'!$A$1:$M$29</definedName>
    <definedName function="false" hidden="false" localSheetId="0" name="_xlnm.Print_Area_0_0_0_0_0_0_0_0_0" vbProcedure="false">'DADOS CONSOLIDADOS'!$A$1:$M$29</definedName>
    <definedName function="false" hidden="false" localSheetId="0" name="_xlnm.Print_Area_0_0_0_0_0_0_0_0_0_0" vbProcedure="false">'DADOS CONSOLIDADOS'!$A$1:$M$29</definedName>
    <definedName function="false" hidden="false" localSheetId="0" name="_xlnm.Print_Area_0_0_0_0_0_0_0_0_0_0_0" vbProcedure="false">'DADOS CONSOLIDADOS'!$A$1:$M$29</definedName>
    <definedName function="false" hidden="false" localSheetId="0" name="_xlnm.Print_Area_0_0_0_0_0_0_0_0_0_0_0_0" vbProcedure="false">'DADOS CONSOLIDADOS'!$A$1:$M$29</definedName>
    <definedName function="false" hidden="false" localSheetId="0" name="_xlnm.Print_Area_0_0_0_0_0_0_0_0_0_0_0_0_0" vbProcedure="false">'DADOS CONSOLIDADOS'!$A$1:$M$29</definedName>
    <definedName function="false" hidden="false" localSheetId="0" name="_xlnm.Print_Area_0_0_0_0_0_0_0_0_0_0_0_0_0_0" vbProcedure="false">'DADOS CONSOLIDADOS'!$A$1:$M$29</definedName>
    <definedName function="false" hidden="false" localSheetId="0" name="_xlnm.Print_Area_0_0_0_0_0_0_0_0_0_0_0_0_0_0_0" vbProcedure="false">'DADOS CONSOLIDADOS'!$A$1:$M$29</definedName>
    <definedName function="false" hidden="false" localSheetId="0" name="_xlnm.Print_Area_0_0_0_0_0_0_0_0_0_0_0_0_0_0_0_0" vbProcedure="false">'DADOS CONSOLIDADOS'!$A$1:$M$29</definedName>
    <definedName function="false" hidden="false" localSheetId="0" name="_xlnm.Print_Area_0_0_0_0_0_0_0_0_0_0_0_0_0_0_0_0_0" vbProcedure="false">'DADOS CONSOLIDADOS'!$A$1:$M$29</definedName>
    <definedName function="false" hidden="false" localSheetId="0" name="_xlnm.Print_Area_0_0_0_0_0_0_0_0_0_0_0_0_0_0_0_0_0_0" vbProcedure="false">'DADOS CONSOLIDADOS'!$A$1:$M$29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<sst xmlns="http://schemas.openxmlformats.org/spreadsheetml/2006/main" count="53" uniqueCount="44">
  <si>
    <t xml:space="preserve">MP / ESTADOS</t>
  </si>
  <si>
    <t xml:space="preserve">Denúncias</t>
  </si>
  <si>
    <t xml:space="preserve">Arquivamento</t>
  </si>
  <si>
    <t xml:space="preserve">Desclassificação</t>
  </si>
  <si>
    <t xml:space="preserve">Investigação em curso</t>
  </si>
  <si>
    <t xml:space="preserve">Total de baixas</t>
  </si>
  <si>
    <t xml:space="preserve">Total</t>
  </si>
  <si>
    <t xml:space="preserve">Baixa do estoque</t>
  </si>
  <si>
    <t xml:space="preserve">% Denúncias</t>
  </si>
  <si>
    <t xml:space="preserve">% Arquivamentos</t>
  </si>
  <si>
    <t xml:space="preserve">% Desclassificações</t>
  </si>
  <si>
    <t xml:space="preserve">% Diligências</t>
  </si>
  <si>
    <t xml:space="preserve">ACRE </t>
  </si>
  <si>
    <t xml:space="preserve">ALAGOAS</t>
  </si>
  <si>
    <t xml:space="preserve">AMAZONAS</t>
  </si>
  <si>
    <t xml:space="preserve">AMAPÁ</t>
  </si>
  <si>
    <t xml:space="preserve">BAHIA</t>
  </si>
  <si>
    <t xml:space="preserve">CEARÁ</t>
  </si>
  <si>
    <t xml:space="preserve">DISTRITO FEDERAL</t>
  </si>
  <si>
    <t xml:space="preserve">ESPÍRITO SANTO</t>
  </si>
  <si>
    <t xml:space="preserve">GOIÁS</t>
  </si>
  <si>
    <t xml:space="preserve">MARANHÃO</t>
  </si>
  <si>
    <t xml:space="preserve">MATO GROSSO</t>
  </si>
  <si>
    <t xml:space="preserve">MATO GROSSO DO SUL</t>
  </si>
  <si>
    <t xml:space="preserve">MINAS GERAIS</t>
  </si>
  <si>
    <t xml:space="preserve">PARÁ</t>
  </si>
  <si>
    <t xml:space="preserve">PARAÍBA</t>
  </si>
  <si>
    <t xml:space="preserve">PARANÁ</t>
  </si>
  <si>
    <t xml:space="preserve">PERNAMBUCO</t>
  </si>
  <si>
    <t xml:space="preserve">PIAUÍ</t>
  </si>
  <si>
    <t xml:space="preserve">RIO DE JANEIRO</t>
  </si>
  <si>
    <t xml:space="preserve">RIO GRANDE DO NORTE</t>
  </si>
  <si>
    <t xml:space="preserve">RIO GRANDE DO SUL</t>
  </si>
  <si>
    <t xml:space="preserve">RONDÔNIA</t>
  </si>
  <si>
    <t xml:space="preserve">RORAIMA</t>
  </si>
  <si>
    <t xml:space="preserve">SANTA CATARINA</t>
  </si>
  <si>
    <t xml:space="preserve">SÃO PAULO</t>
  </si>
  <si>
    <t xml:space="preserve">SERGIPE</t>
  </si>
  <si>
    <t xml:space="preserve">TOCANTINS</t>
  </si>
  <si>
    <t xml:space="preserve">Total – BRASIL</t>
  </si>
  <si>
    <t xml:space="preserve">Baixas do estoque</t>
  </si>
  <si>
    <t xml:space="preserve">% Baixas</t>
  </si>
  <si>
    <t xml:space="preserve">2016-2017</t>
  </si>
  <si>
    <t xml:space="preserve">2015-2016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</si>
</sst>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0"/>
    <numFmt numFmtId="167" formatCode="0"/>
    <numFmt numFmtId="168" formatCode="0.00%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name val="Tahoma"/>
      <family val="2"/>
      <charset val="1"/>
    </font>
    <font>
      <sz val="11"/>
      <color rgb="FF000000"/>
      <name val="Calibri"/>
      <family val="2"/>
      <charset val="1"/>
    </font>
    <font>
      <b val="true"/>
      <sz val="16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66"/>
        <bgColor rgb="FFFF99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Feminicídio - 2016 a 2017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spPr>
        <a:solidFill>
          <a:srgbClr val="d9d9d9"/>
        </a:solidFill>
        <a:ln>
          <a:noFill/>
        </a:ln>
      </c:spPr>
    </c:floor>
    <c:backWall>
      <c:spPr>
        <a:solidFill>
          <a:srgbClr val="d9d9d9"/>
        </a:solidFill>
        <a:ln>
          <a:noFill/>
        </a:ln>
      </c:spPr>
    </c:backWall>
    <c:plotArea>
      <c:pie3DChart>
        <c:varyColors val="1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3deb3d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e6e6e6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</c:dLbl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'DADOS CONSOLIDADOS'!$B$1:$E$1</c:f>
              <c:strCache>
                <c:ptCount val="4"/>
                <c:pt idx="0">
                  <c:v>Denúncias</c:v>
                </c:pt>
                <c:pt idx="1">
                  <c:v>Arquivamento</c:v>
                </c:pt>
                <c:pt idx="2">
                  <c:v>Desclassificação</c:v>
                </c:pt>
                <c:pt idx="3">
                  <c:v>Investigação em curso</c:v>
                </c:pt>
              </c:strCache>
            </c:strRef>
          </c:cat>
          <c:val>
            <c:numRef>
              <c:f>'DADOS CONSOLIDADOS'!$B$29:$E$29</c:f>
              <c:numCache>
                <c:formatCode>General</c:formatCode>
                <c:ptCount val="4"/>
                <c:pt idx="0">
                  <c:v>1474</c:v>
                </c:pt>
                <c:pt idx="1">
                  <c:v>101</c:v>
                </c:pt>
                <c:pt idx="2">
                  <c:v>88</c:v>
                </c:pt>
                <c:pt idx="3">
                  <c:v>1262</c:v>
                </c:pt>
              </c:numCache>
            </c:numRef>
          </c:val>
        </c:ser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1" sz="16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Feminicídio - 2015 a 2016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spPr>
        <a:solidFill>
          <a:srgbClr val="d9d9d9"/>
        </a:solidFill>
        <a:ln>
          <a:noFill/>
        </a:ln>
      </c:spPr>
    </c:floor>
    <c:backWall>
      <c:spPr>
        <a:solidFill>
          <a:srgbClr val="d9d9d9"/>
        </a:solidFill>
        <a:ln>
          <a:noFill/>
        </a:ln>
      </c:spPr>
    </c:backWall>
    <c:plotArea>
      <c:pie3D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Linha 29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explosion val="0"/>
          <c:dPt>
            <c:idx val="0"/>
            <c:spPr>
              <a:solidFill>
                <a:srgbClr val="3deb3d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e6e6e6"/>
              </a:solidFill>
              <a:ln>
                <a:noFill/>
              </a:ln>
            </c:spPr>
          </c:dPt>
          <c:dPt>
            <c:idx val="3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</c:dLbl>
            <c:dLblPos val="bestFit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categories</c:f>
              <c:strCache>
                <c:ptCount val="4"/>
                <c:pt idx="0">
                  <c:v>Denúncias</c:v>
                </c:pt>
                <c:pt idx="1">
                  <c:v>Arquivamento</c:v>
                </c:pt>
                <c:pt idx="2">
                  <c:v>Desclassificação</c:v>
                </c:pt>
                <c:pt idx="3">
                  <c:v>Investigação em curso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4"/>
                <c:pt idx="0">
                  <c:v>1420</c:v>
                </c:pt>
                <c:pt idx="1">
                  <c:v>90</c:v>
                </c:pt>
                <c:pt idx="2">
                  <c:v>86</c:v>
                </c:pt>
                <c:pt idx="3">
                  <c:v>1090</c:v>
                </c:pt>
              </c:numCache>
            </c:numRef>
          </c:val>
        </c:ser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362520</xdr:colOff>
      <xdr:row>0</xdr:row>
      <xdr:rowOff>51120</xdr:rowOff>
    </xdr:from>
    <xdr:to>
      <xdr:col>21</xdr:col>
      <xdr:colOff>374400</xdr:colOff>
      <xdr:row>20</xdr:row>
      <xdr:rowOff>105120</xdr:rowOff>
    </xdr:to>
    <xdr:graphicFrame>
      <xdr:nvGraphicFramePr>
        <xdr:cNvPr id="0" name=""/>
        <xdr:cNvGraphicFramePr/>
      </xdr:nvGraphicFramePr>
      <xdr:xfrm>
        <a:off x="9801720" y="51120"/>
        <a:ext cx="5269680" cy="3969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414360</xdr:colOff>
      <xdr:row>20</xdr:row>
      <xdr:rowOff>123480</xdr:rowOff>
    </xdr:from>
    <xdr:to>
      <xdr:col>21</xdr:col>
      <xdr:colOff>366840</xdr:colOff>
      <xdr:row>39</xdr:row>
      <xdr:rowOff>34920</xdr:rowOff>
    </xdr:to>
    <xdr:graphicFrame>
      <xdr:nvGraphicFramePr>
        <xdr:cNvPr id="1" name=""/>
        <xdr:cNvGraphicFramePr/>
      </xdr:nvGraphicFramePr>
      <xdr:xfrm>
        <a:off x="9853560" y="4039200"/>
        <a:ext cx="5210280" cy="36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W7" activeCellId="0" sqref="W7"/>
    </sheetView>
  </sheetViews>
  <sheetFormatPr defaultRowHeight="12.8"/>
  <cols>
    <col collapsed="false" hidden="false" max="1" min="1" style="1" width="18.4948979591837"/>
    <col collapsed="false" hidden="false" max="2" min="2" style="1" width="9.98979591836735"/>
    <col collapsed="false" hidden="false" max="3" min="3" style="1" width="10.3928571428571"/>
    <col collapsed="false" hidden="false" max="4" min="4" style="1" width="9.58673469387755"/>
    <col collapsed="false" hidden="false" max="5" min="5" style="1" width="11.0714285714286"/>
    <col collapsed="false" hidden="false" max="6" min="6" style="1" width="8.23469387755102"/>
    <col collapsed="false" hidden="false" max="7" min="7" style="1" width="7.4234693877551"/>
    <col collapsed="false" hidden="false" max="8" min="8" style="1" width="9.17857142857143"/>
    <col collapsed="false" hidden="false" max="9" min="9" style="1" width="10.8010204081633"/>
    <col collapsed="false" hidden="false" max="10" min="10" style="1" width="10.3928571428571"/>
    <col collapsed="false" hidden="false" max="11" min="11" style="1" width="9.58673469387755"/>
    <col collapsed="false" hidden="false" max="1025" min="12" style="1" width="9.31632653061224"/>
  </cols>
  <sheetData>
    <row r="1" customFormat="false" ht="37.3" hidden="false" customHeight="false" outlineLevel="0" collapsed="false">
      <c r="A1" s="2" t="s">
        <v>0</v>
      </c>
      <c r="B1" s="3" t="s">
        <v>1</v>
      </c>
      <c r="C1" s="4" t="s">
        <v>2</v>
      </c>
      <c r="D1" s="2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8"/>
      <c r="J1" s="9" t="s">
        <v>8</v>
      </c>
      <c r="K1" s="9" t="s">
        <v>9</v>
      </c>
      <c r="L1" s="9" t="s">
        <v>10</v>
      </c>
      <c r="M1" s="9" t="s">
        <v>11</v>
      </c>
      <c r="N1" s="0"/>
      <c r="AMF1" s="0"/>
      <c r="AMG1" s="0"/>
      <c r="AMH1" s="0"/>
      <c r="AMI1" s="0"/>
      <c r="AMJ1" s="0"/>
    </row>
    <row r="2" customFormat="false" ht="13.4" hidden="false" customHeight="false" outlineLevel="0" collapsed="false">
      <c r="A2" s="10" t="s">
        <v>12</v>
      </c>
      <c r="B2" s="11" t="n">
        <v>12</v>
      </c>
      <c r="C2" s="11" t="n">
        <v>0</v>
      </c>
      <c r="D2" s="12" t="n">
        <v>3</v>
      </c>
      <c r="E2" s="13" t="n">
        <v>18</v>
      </c>
      <c r="F2" s="13" t="n">
        <f aca="false">B2+C2+D2</f>
        <v>15</v>
      </c>
      <c r="G2" s="13" t="n">
        <f aca="false">B2+C2+D2+E2</f>
        <v>33</v>
      </c>
      <c r="H2" s="14" t="n">
        <f aca="false">IF(F2=0,"-",F2/G2)</f>
        <v>0.454545454545455</v>
      </c>
      <c r="I2" s="15"/>
      <c r="J2" s="16" t="n">
        <f aca="false">IF(G2=0,"-",B2/(B2+C2+D2+E2))</f>
        <v>0.363636363636364</v>
      </c>
      <c r="K2" s="16" t="n">
        <f aca="false">IF(G2=0,"-",C2/(B2+C2+D2+E2))</f>
        <v>0</v>
      </c>
      <c r="L2" s="16" t="n">
        <f aca="false">IF(G2=0,"-",D2/(B2+C2+D2+E2))</f>
        <v>0.0909090909090909</v>
      </c>
      <c r="M2" s="16" t="n">
        <f aca="false">IF(G2=0,"-",E2/(B2+C2+D2+E2))</f>
        <v>0.545454545454545</v>
      </c>
      <c r="N2" s="0"/>
      <c r="AMF2" s="0"/>
      <c r="AMG2" s="0"/>
      <c r="AMH2" s="0"/>
      <c r="AMI2" s="0"/>
      <c r="AMJ2" s="0"/>
    </row>
    <row r="3" customFormat="false" ht="13.4" hidden="false" customHeight="false" outlineLevel="0" collapsed="false">
      <c r="A3" s="10" t="s">
        <v>13</v>
      </c>
      <c r="B3" s="11" t="n">
        <v>35</v>
      </c>
      <c r="C3" s="11" t="n">
        <v>5</v>
      </c>
      <c r="D3" s="12" t="n">
        <v>23</v>
      </c>
      <c r="E3" s="13" t="n">
        <v>116</v>
      </c>
      <c r="F3" s="13" t="n">
        <f aca="false">B3+C3+D3</f>
        <v>63</v>
      </c>
      <c r="G3" s="13" t="n">
        <f aca="false">B3+C3+D3+E3</f>
        <v>179</v>
      </c>
      <c r="H3" s="14" t="n">
        <f aca="false">IF(F3=0,"-",F3/G3)</f>
        <v>0.35195530726257</v>
      </c>
      <c r="I3" s="15"/>
      <c r="J3" s="16" t="n">
        <f aca="false">IF(G3=0,"-",B3/(B3+C3+D3+E3))</f>
        <v>0.195530726256983</v>
      </c>
      <c r="K3" s="16" t="n">
        <f aca="false">IF(G3=0,"-",C3/(B3+C3+D3+E3))</f>
        <v>0.0279329608938547</v>
      </c>
      <c r="L3" s="16" t="n">
        <f aca="false">IF(G3=0,"-",D3/(B3+C3+D3+E3))</f>
        <v>0.128491620111732</v>
      </c>
      <c r="M3" s="16" t="n">
        <f aca="false">IF(G3=0,"-",E3/(B3+C3+D3+E3))</f>
        <v>0.64804469273743</v>
      </c>
      <c r="N3" s="0"/>
      <c r="AMF3" s="0"/>
      <c r="AMG3" s="0"/>
      <c r="AMH3" s="0"/>
      <c r="AMI3" s="0"/>
      <c r="AMJ3" s="0"/>
    </row>
    <row r="4" customFormat="false" ht="14.15" hidden="false" customHeight="false" outlineLevel="0" collapsed="false">
      <c r="A4" s="10" t="s">
        <v>14</v>
      </c>
      <c r="B4" s="11" t="n">
        <v>59</v>
      </c>
      <c r="C4" s="11" t="n">
        <v>11</v>
      </c>
      <c r="D4" s="12" t="n">
        <v>26</v>
      </c>
      <c r="E4" s="13" t="n">
        <v>42</v>
      </c>
      <c r="F4" s="13" t="n">
        <f aca="false">B4+C4+D4</f>
        <v>96</v>
      </c>
      <c r="G4" s="13" t="n">
        <f aca="false">B4+C4+D4+E4</f>
        <v>138</v>
      </c>
      <c r="H4" s="14" t="n">
        <f aca="false">IF(F4=0,"-",F4/G4)</f>
        <v>0.695652173913043</v>
      </c>
      <c r="I4" s="15"/>
      <c r="J4" s="16" t="n">
        <f aca="false">IF(G4=0,"-",B4/(B4+C4+D4+E4))</f>
        <v>0.427536231884058</v>
      </c>
      <c r="K4" s="16" t="n">
        <f aca="false">IF(G4=0,"-",C4/(B4+C4+D4+E4))</f>
        <v>0.0797101449275362</v>
      </c>
      <c r="L4" s="16" t="n">
        <f aca="false">IF(G4=0,"-",D4/(B4+C4+D4+E4))</f>
        <v>0.188405797101449</v>
      </c>
      <c r="M4" s="16" t="n">
        <f aca="false">IF(G4=0,"-",E4/(B4+C4+D4+E4))</f>
        <v>0.304347826086957</v>
      </c>
      <c r="N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0" t="s">
        <v>15</v>
      </c>
      <c r="B5" s="17" t="n">
        <v>11</v>
      </c>
      <c r="C5" s="17" t="n">
        <v>1</v>
      </c>
      <c r="D5" s="17" t="n">
        <v>0</v>
      </c>
      <c r="E5" s="17" t="n">
        <v>2</v>
      </c>
      <c r="F5" s="13" t="n">
        <f aca="false">B5+C5+D5</f>
        <v>12</v>
      </c>
      <c r="G5" s="13" t="n">
        <f aca="false">B5+C5+D5+E5</f>
        <v>14</v>
      </c>
      <c r="H5" s="14" t="n">
        <f aca="false">IF(F5=0,"-",F5/G5)</f>
        <v>0.857142857142857</v>
      </c>
      <c r="I5" s="15"/>
      <c r="J5" s="16" t="n">
        <f aca="false">IF(G5=0,"-",B5/(B5+C5+D5+E5))</f>
        <v>0.785714285714286</v>
      </c>
      <c r="K5" s="16" t="n">
        <f aca="false">IF(G5=0,"-",C5/(B5+C5+D5+E5))</f>
        <v>0.0714285714285714</v>
      </c>
      <c r="L5" s="16" t="n">
        <f aca="false">IF(G5=0,"-",D5/(B5+C5+D5+E5))</f>
        <v>0</v>
      </c>
      <c r="M5" s="16" t="n">
        <f aca="false">IF(G5=0,"-",E5/(B5+C5+D5+E5))</f>
        <v>0.142857142857143</v>
      </c>
      <c r="N5" s="0"/>
      <c r="AMF5" s="0"/>
      <c r="AMG5" s="0"/>
      <c r="AMH5" s="0"/>
      <c r="AMI5" s="0"/>
      <c r="AMJ5" s="0"/>
    </row>
    <row r="6" customFormat="false" ht="13.4" hidden="false" customHeight="false" outlineLevel="0" collapsed="false">
      <c r="A6" s="10" t="s">
        <v>16</v>
      </c>
      <c r="B6" s="11" t="n">
        <v>113</v>
      </c>
      <c r="C6" s="11" t="n">
        <v>13</v>
      </c>
      <c r="D6" s="12" t="n">
        <v>2</v>
      </c>
      <c r="E6" s="13" t="n">
        <v>34</v>
      </c>
      <c r="F6" s="13" t="n">
        <f aca="false">B6+C6+D6</f>
        <v>128</v>
      </c>
      <c r="G6" s="13" t="n">
        <f aca="false">B6+C6+D6+E6</f>
        <v>162</v>
      </c>
      <c r="H6" s="14" t="n">
        <f aca="false">IF(F6=0,"-",F6/G6)</f>
        <v>0.790123456790123</v>
      </c>
      <c r="I6" s="15"/>
      <c r="J6" s="16" t="n">
        <f aca="false">IF(G6=0,"-",B6/(B6+C6+D6+E6))</f>
        <v>0.697530864197531</v>
      </c>
      <c r="K6" s="16" t="n">
        <f aca="false">IF(G6=0,"-",C6/(B6+C6+D6+E6))</f>
        <v>0.0802469135802469</v>
      </c>
      <c r="L6" s="16" t="n">
        <f aca="false">IF(G6=0,"-",D6/(B6+C6+D6+E6))</f>
        <v>0.0123456790123457</v>
      </c>
      <c r="M6" s="16" t="n">
        <f aca="false">IF(G6=0,"-",E6/(B6+C6+D6+E6))</f>
        <v>0.209876543209876</v>
      </c>
      <c r="N6" s="0"/>
      <c r="AMF6" s="0"/>
      <c r="AMG6" s="0"/>
      <c r="AMH6" s="0"/>
      <c r="AMI6" s="0"/>
      <c r="AMJ6" s="0"/>
    </row>
    <row r="7" customFormat="false" ht="13.45" hidden="false" customHeight="false" outlineLevel="0" collapsed="false">
      <c r="A7" s="10" t="s">
        <v>17</v>
      </c>
      <c r="B7" s="11" t="n">
        <v>57</v>
      </c>
      <c r="C7" s="11" t="n">
        <v>4</v>
      </c>
      <c r="D7" s="12" t="n">
        <v>0</v>
      </c>
      <c r="E7" s="13" t="n">
        <v>112</v>
      </c>
      <c r="F7" s="13" t="n">
        <f aca="false">B7+C7+D7</f>
        <v>61</v>
      </c>
      <c r="G7" s="13" t="n">
        <f aca="false">B7+C7+D7+E7</f>
        <v>173</v>
      </c>
      <c r="H7" s="14" t="n">
        <f aca="false">IF(F7=0,"-",F7/G7)</f>
        <v>0.352601156069364</v>
      </c>
      <c r="I7" s="15"/>
      <c r="J7" s="16" t="n">
        <f aca="false">IF(G7=0,"-",B7/(B7+C7+D7+E7))</f>
        <v>0.329479768786127</v>
      </c>
      <c r="K7" s="16" t="n">
        <f aca="false">IF(G7=0,"-",C7/(B7+C7+D7+E7))</f>
        <v>0.023121387283237</v>
      </c>
      <c r="L7" s="16" t="n">
        <f aca="false">IF(G7=0,"-",D7/(B7+C7+D7+E7))</f>
        <v>0</v>
      </c>
      <c r="M7" s="16" t="n">
        <f aca="false">IF(G7=0,"-",E7/(B7+C7+D7+E7))</f>
        <v>0.647398843930636</v>
      </c>
      <c r="N7" s="0"/>
      <c r="AMF7" s="0"/>
      <c r="AMG7" s="0"/>
      <c r="AMH7" s="0"/>
      <c r="AMI7" s="0"/>
      <c r="AMJ7" s="0"/>
    </row>
    <row r="8" customFormat="false" ht="13.4" hidden="false" customHeight="false" outlineLevel="0" collapsed="false">
      <c r="A8" s="10" t="s">
        <v>18</v>
      </c>
      <c r="B8" s="11" t="n">
        <v>63</v>
      </c>
      <c r="C8" s="11" t="n">
        <v>0</v>
      </c>
      <c r="D8" s="12" t="n">
        <v>0</v>
      </c>
      <c r="E8" s="13" t="n">
        <v>83</v>
      </c>
      <c r="F8" s="13" t="n">
        <f aca="false">B8+C8+D8</f>
        <v>63</v>
      </c>
      <c r="G8" s="13" t="n">
        <f aca="false">B8+C8+D8+E8</f>
        <v>146</v>
      </c>
      <c r="H8" s="14" t="n">
        <f aca="false">IF(F8=0,"-",F8/G8)</f>
        <v>0.431506849315069</v>
      </c>
      <c r="I8" s="15"/>
      <c r="J8" s="16" t="n">
        <f aca="false">IF(G8=0,"-",B8/(B8+C8+D8+E8))</f>
        <v>0.431506849315069</v>
      </c>
      <c r="K8" s="16" t="n">
        <f aca="false">IF(G8=0,"-",C8/(B8+C8+D8+E8))</f>
        <v>0</v>
      </c>
      <c r="L8" s="16" t="n">
        <f aca="false">IF(G8=0,"-",D8/(B8+C8+D8+E8))</f>
        <v>0</v>
      </c>
      <c r="M8" s="16" t="n">
        <f aca="false">IF(G8=0,"-",E8/(B8+C8+D8+E8))</f>
        <v>0.568493150684932</v>
      </c>
      <c r="N8" s="0"/>
      <c r="AMF8" s="0"/>
      <c r="AMG8" s="0"/>
      <c r="AMH8" s="0"/>
      <c r="AMI8" s="0"/>
      <c r="AMJ8" s="0"/>
    </row>
    <row r="9" customFormat="false" ht="13.4" hidden="false" customHeight="false" outlineLevel="0" collapsed="false">
      <c r="A9" s="10" t="s">
        <v>19</v>
      </c>
      <c r="B9" s="11" t="n">
        <v>32</v>
      </c>
      <c r="C9" s="11" t="n">
        <v>1</v>
      </c>
      <c r="D9" s="12" t="n">
        <v>0</v>
      </c>
      <c r="E9" s="13" t="n">
        <v>10</v>
      </c>
      <c r="F9" s="13" t="n">
        <f aca="false">B9+C9+D9</f>
        <v>33</v>
      </c>
      <c r="G9" s="13" t="n">
        <f aca="false">B9+C9+D9+E9</f>
        <v>43</v>
      </c>
      <c r="H9" s="14" t="n">
        <f aca="false">IF(F9=0,"-",F9/G9)</f>
        <v>0.767441860465116</v>
      </c>
      <c r="I9" s="15"/>
      <c r="J9" s="16" t="n">
        <f aca="false">IF(G9=0,"-",B9/(B9+C9+D9+E9))</f>
        <v>0.744186046511628</v>
      </c>
      <c r="K9" s="16" t="n">
        <f aca="false">IF(G9=0,"-",C9/(B9+C9+D9+E9))</f>
        <v>0.0232558139534884</v>
      </c>
      <c r="L9" s="16" t="n">
        <f aca="false">IF(G9=0,"-",D9/(B9+C9+D9+E9))</f>
        <v>0</v>
      </c>
      <c r="M9" s="16" t="n">
        <f aca="false">IF(G9=0,"-",E9/(B9+C9+D9+E9))</f>
        <v>0.232558139534884</v>
      </c>
      <c r="N9" s="0"/>
      <c r="AMF9" s="0"/>
      <c r="AMG9" s="0"/>
      <c r="AMH9" s="0"/>
      <c r="AMI9" s="0"/>
      <c r="AMJ9" s="0"/>
    </row>
    <row r="10" customFormat="false" ht="13.6" hidden="false" customHeight="false" outlineLevel="0" collapsed="false">
      <c r="A10" s="10" t="s">
        <v>20</v>
      </c>
      <c r="B10" s="11" t="n">
        <v>14</v>
      </c>
      <c r="C10" s="11" t="n">
        <v>0</v>
      </c>
      <c r="D10" s="12" t="n">
        <v>1</v>
      </c>
      <c r="E10" s="13" t="n">
        <v>10</v>
      </c>
      <c r="F10" s="13" t="n">
        <f aca="false">B10+C10+D10</f>
        <v>15</v>
      </c>
      <c r="G10" s="13" t="n">
        <f aca="false">B10+C10+D10+E10</f>
        <v>25</v>
      </c>
      <c r="H10" s="14" t="n">
        <f aca="false">IF(F10=0,"-",F10/G10)</f>
        <v>0.6</v>
      </c>
      <c r="I10" s="15"/>
      <c r="J10" s="16" t="n">
        <f aca="false">IF(G10=0,"-",B10/(B10+C10+D10+E10))</f>
        <v>0.56</v>
      </c>
      <c r="K10" s="16" t="n">
        <f aca="false">IF(G10=0,"-",C10/(B10+C10+D10+E10))</f>
        <v>0</v>
      </c>
      <c r="L10" s="16" t="n">
        <f aca="false">IF(G10=0,"-",D10/(B10+C10+D10+E10))</f>
        <v>0.04</v>
      </c>
      <c r="M10" s="16" t="n">
        <f aca="false">IF(G10=0,"-",E10/(B10+C10+D10+E10))</f>
        <v>0.4</v>
      </c>
      <c r="N10" s="0"/>
      <c r="AMF10" s="0"/>
      <c r="AMG10" s="0"/>
      <c r="AMH10" s="0"/>
      <c r="AMI10" s="0"/>
      <c r="AMJ10" s="0"/>
    </row>
    <row r="11" customFormat="false" ht="13.45" hidden="false" customHeight="false" outlineLevel="0" collapsed="false">
      <c r="A11" s="10" t="s">
        <v>21</v>
      </c>
      <c r="B11" s="11" t="n">
        <v>6</v>
      </c>
      <c r="C11" s="11"/>
      <c r="D11" s="12"/>
      <c r="E11" s="13"/>
      <c r="F11" s="13" t="n">
        <f aca="false">B11+C11+D11</f>
        <v>6</v>
      </c>
      <c r="G11" s="13" t="n">
        <f aca="false">B11+C11+D11+E11</f>
        <v>6</v>
      </c>
      <c r="H11" s="14" t="n">
        <f aca="false">IF(F11=0,"-",F11/G11)</f>
        <v>1</v>
      </c>
      <c r="I11" s="15"/>
      <c r="J11" s="16" t="n">
        <f aca="false">IF(G11=0,"-",B11/(B11+C11+D11+E11))</f>
        <v>1</v>
      </c>
      <c r="K11" s="16" t="n">
        <f aca="false">IF(G11=0,"-",C11/(B11+C11+D11+E11))</f>
        <v>0</v>
      </c>
      <c r="L11" s="16" t="n">
        <f aca="false">IF(G11=0,"-",D11/(B11+C11+D11+E11))</f>
        <v>0</v>
      </c>
      <c r="M11" s="16" t="n">
        <f aca="false">IF(G11=0,"-",E11/(B11+C11+D11+E11))</f>
        <v>0</v>
      </c>
      <c r="N11" s="0"/>
      <c r="AMF11" s="0"/>
      <c r="AMG11" s="0"/>
      <c r="AMH11" s="0"/>
      <c r="AMI11" s="0"/>
      <c r="AMJ11" s="0"/>
    </row>
    <row r="12" customFormat="false" ht="13.45" hidden="false" customHeight="false" outlineLevel="0" collapsed="false">
      <c r="A12" s="10" t="s">
        <v>22</v>
      </c>
      <c r="B12" s="11" t="n">
        <v>62</v>
      </c>
      <c r="C12" s="11" t="n">
        <v>0</v>
      </c>
      <c r="D12" s="12" t="n">
        <v>1</v>
      </c>
      <c r="E12" s="13" t="n">
        <v>14</v>
      </c>
      <c r="F12" s="13" t="n">
        <f aca="false">B12+C12+D12</f>
        <v>63</v>
      </c>
      <c r="G12" s="13" t="n">
        <f aca="false">B12+C12+D12+E12</f>
        <v>77</v>
      </c>
      <c r="H12" s="14" t="n">
        <f aca="false">IF(F12=0,"-",F12/G12)</f>
        <v>0.818181818181818</v>
      </c>
      <c r="I12" s="15"/>
      <c r="J12" s="16" t="n">
        <f aca="false">IF(G12=0,"-",B12/(B12+C12+D12+E12))</f>
        <v>0.805194805194805</v>
      </c>
      <c r="K12" s="16" t="n">
        <f aca="false">IF(G12=0,"-",C12/(B12+C12+D12+E12))</f>
        <v>0</v>
      </c>
      <c r="L12" s="16" t="n">
        <f aca="false">IF(G12=0,"-",D12/(B12+C12+D12+E12))</f>
        <v>0.012987012987013</v>
      </c>
      <c r="M12" s="16" t="n">
        <f aca="false">IF(G12=0,"-",E12/(B12+C12+D12+E12))</f>
        <v>0.181818181818182</v>
      </c>
      <c r="N12" s="0"/>
      <c r="AMF12" s="0"/>
      <c r="AMG12" s="0"/>
      <c r="AMH12" s="0"/>
      <c r="AMI12" s="0"/>
      <c r="AMJ12" s="0"/>
    </row>
    <row r="13" customFormat="false" ht="27.95" hidden="false" customHeight="true" outlineLevel="0" collapsed="false">
      <c r="A13" s="10" t="s">
        <v>23</v>
      </c>
      <c r="B13" s="11" t="n">
        <v>74</v>
      </c>
      <c r="C13" s="11" t="n">
        <v>1</v>
      </c>
      <c r="D13" s="12" t="n">
        <v>8</v>
      </c>
      <c r="E13" s="13" t="n">
        <v>14</v>
      </c>
      <c r="F13" s="13" t="n">
        <f aca="false">B13+C13+D13</f>
        <v>83</v>
      </c>
      <c r="G13" s="13" t="n">
        <f aca="false">B13+C13+D13+E13</f>
        <v>97</v>
      </c>
      <c r="H13" s="14" t="n">
        <f aca="false">IF(F13=0,"-",F13/G13)</f>
        <v>0.855670103092784</v>
      </c>
      <c r="I13" s="15"/>
      <c r="J13" s="16" t="n">
        <f aca="false">IF(G13=0,"-",B13/(B13+C13+D13+E13))</f>
        <v>0.762886597938144</v>
      </c>
      <c r="K13" s="16" t="n">
        <f aca="false">IF(G13=0,"-",C13/(B13+C13+D13+E13))</f>
        <v>0.0103092783505155</v>
      </c>
      <c r="L13" s="16" t="n">
        <f aca="false">IF(G13=0,"-",D13/(B13+C13+D13+E13))</f>
        <v>0.0824742268041237</v>
      </c>
      <c r="M13" s="16" t="n">
        <f aca="false">IF(G13=0,"-",E13/(B13+C13+D13+E13))</f>
        <v>0.144329896907216</v>
      </c>
      <c r="N13" s="0"/>
      <c r="AMF13" s="0"/>
      <c r="AMG13" s="0"/>
      <c r="AMH13" s="0"/>
      <c r="AMI13" s="0"/>
      <c r="AMJ13" s="0"/>
    </row>
    <row r="14" customFormat="false" ht="13.45" hidden="false" customHeight="false" outlineLevel="0" collapsed="false">
      <c r="A14" s="18" t="s">
        <v>24</v>
      </c>
      <c r="B14" s="11"/>
      <c r="C14" s="11"/>
      <c r="D14" s="12"/>
      <c r="E14" s="13"/>
      <c r="F14" s="13" t="n">
        <f aca="false">B14+C14+D14</f>
        <v>0</v>
      </c>
      <c r="G14" s="13" t="n">
        <f aca="false">B14+C14+D14+E14</f>
        <v>0</v>
      </c>
      <c r="H14" s="14" t="str">
        <f aca="false">IF(F14=0,"-",F14/G14)</f>
        <v>-</v>
      </c>
      <c r="I14" s="15"/>
      <c r="J14" s="16" t="str">
        <f aca="false">IF(G14=0,"-",B14/(B14+C14+D14+E14))</f>
        <v>-</v>
      </c>
      <c r="K14" s="16" t="str">
        <f aca="false">IF(G14=0,"-",C14/(B14+C14+D14+E14))</f>
        <v>-</v>
      </c>
      <c r="L14" s="16" t="str">
        <f aca="false">IF(G14=0,"-",D14/(B14+C14+D14+E14))</f>
        <v>-</v>
      </c>
      <c r="M14" s="16" t="str">
        <f aca="false">IF(G14=0,"-",E14/(B14+C14+D14+E14))</f>
        <v>-</v>
      </c>
      <c r="N14" s="0"/>
      <c r="AMF14" s="0"/>
      <c r="AMG14" s="0"/>
      <c r="AMH14" s="0"/>
      <c r="AMI14" s="0"/>
      <c r="AMJ14" s="0"/>
    </row>
    <row r="15" customFormat="false" ht="13.45" hidden="false" customHeight="false" outlineLevel="0" collapsed="false">
      <c r="A15" s="10" t="s">
        <v>25</v>
      </c>
      <c r="B15" s="11" t="n">
        <v>9</v>
      </c>
      <c r="C15" s="11" t="n">
        <v>0</v>
      </c>
      <c r="D15" s="12" t="n">
        <v>0</v>
      </c>
      <c r="E15" s="13" t="n">
        <v>9</v>
      </c>
      <c r="F15" s="13" t="n">
        <f aca="false">B15+C15+D15</f>
        <v>9</v>
      </c>
      <c r="G15" s="13" t="n">
        <f aca="false">B15+C15+D15+E15</f>
        <v>18</v>
      </c>
      <c r="H15" s="14" t="n">
        <f aca="false">IF(F15=0,"-",F15/G15)</f>
        <v>0.5</v>
      </c>
      <c r="I15" s="15"/>
      <c r="J15" s="16" t="n">
        <f aca="false">IF(G15=0,"-",B15/(B15+C15+D15+E15))</f>
        <v>0.5</v>
      </c>
      <c r="K15" s="16" t="n">
        <f aca="false">IF(G15=0,"-",C15/(B15+C15+D15+E15))</f>
        <v>0</v>
      </c>
      <c r="L15" s="16" t="n">
        <f aca="false">IF(G15=0,"-",D15/(B15+C15+D15+E15))</f>
        <v>0</v>
      </c>
      <c r="M15" s="16" t="n">
        <f aca="false">IF(G15=0,"-",E15/(B15+C15+D15+E15))</f>
        <v>0.5</v>
      </c>
      <c r="N15" s="0"/>
      <c r="AMF15" s="0"/>
      <c r="AMG15" s="0"/>
      <c r="AMH15" s="0"/>
      <c r="AMI15" s="0"/>
      <c r="AMJ15" s="0"/>
    </row>
    <row r="16" customFormat="false" ht="13.4" hidden="false" customHeight="false" outlineLevel="0" collapsed="false">
      <c r="A16" s="10" t="s">
        <v>26</v>
      </c>
      <c r="B16" s="11" t="n">
        <v>18</v>
      </c>
      <c r="C16" s="11" t="n">
        <v>14</v>
      </c>
      <c r="D16" s="12" t="n">
        <v>0</v>
      </c>
      <c r="E16" s="13" t="n">
        <v>41</v>
      </c>
      <c r="F16" s="13" t="n">
        <f aca="false">B16+C16+D16</f>
        <v>32</v>
      </c>
      <c r="G16" s="13" t="n">
        <f aca="false">B16+C16+D16+E16</f>
        <v>73</v>
      </c>
      <c r="H16" s="14" t="n">
        <f aca="false">IF(F16=0,"-",F16/G16)</f>
        <v>0.438356164383562</v>
      </c>
      <c r="I16" s="15"/>
      <c r="J16" s="16" t="n">
        <f aca="false">IF(G16=0,"-",B16/(B16+C16+D16+E16))</f>
        <v>0.246575342465753</v>
      </c>
      <c r="K16" s="16" t="n">
        <f aca="false">IF(G16=0,"-",C16/(B16+C16+D16+E16))</f>
        <v>0.191780821917808</v>
      </c>
      <c r="L16" s="16" t="n">
        <f aca="false">IF(G16=0,"-",D16/(B16+C16+D16+E16))</f>
        <v>0</v>
      </c>
      <c r="M16" s="16" t="n">
        <f aca="false">IF(G16=0,"-",E16/(B16+C16+D16+E16))</f>
        <v>0.561643835616438</v>
      </c>
      <c r="N16" s="0"/>
      <c r="AMF16" s="0"/>
      <c r="AMG16" s="0"/>
      <c r="AMH16" s="0"/>
      <c r="AMI16" s="0"/>
      <c r="AMJ16" s="0"/>
    </row>
    <row r="17" customFormat="false" ht="13.4" hidden="false" customHeight="false" outlineLevel="0" collapsed="false">
      <c r="A17" s="10" t="s">
        <v>27</v>
      </c>
      <c r="B17" s="11" t="n">
        <v>111</v>
      </c>
      <c r="C17" s="11" t="n">
        <v>5</v>
      </c>
      <c r="D17" s="12" t="n">
        <v>0</v>
      </c>
      <c r="E17" s="13" t="n">
        <v>21</v>
      </c>
      <c r="F17" s="13" t="n">
        <f aca="false">B17+C17+D17</f>
        <v>116</v>
      </c>
      <c r="G17" s="13" t="n">
        <f aca="false">B17+C17+D17+E17</f>
        <v>137</v>
      </c>
      <c r="H17" s="14" t="n">
        <f aca="false">IF(F17=0,"-",F17/G17)</f>
        <v>0.846715328467153</v>
      </c>
      <c r="I17" s="15"/>
      <c r="J17" s="16" t="n">
        <f aca="false">IF(G17=0,"-",B17/(B17+C17+D17+E17))</f>
        <v>0.81021897810219</v>
      </c>
      <c r="K17" s="16" t="n">
        <f aca="false">IF(G17=0,"-",C17/(B17+C17+D17+E17))</f>
        <v>0.0364963503649635</v>
      </c>
      <c r="L17" s="16" t="n">
        <f aca="false">IF(G17=0,"-",D17/(B17+C17+D17+E17))</f>
        <v>0</v>
      </c>
      <c r="M17" s="16" t="n">
        <f aca="false">IF(G17=0,"-",E17/(B17+C17+D17+E17))</f>
        <v>0.153284671532847</v>
      </c>
      <c r="N17" s="0"/>
      <c r="AMF17" s="0"/>
      <c r="AMG17" s="0"/>
      <c r="AMH17" s="0"/>
      <c r="AMI17" s="0"/>
      <c r="AMJ17" s="0"/>
    </row>
    <row r="18" customFormat="false" ht="13.45" hidden="false" customHeight="false" outlineLevel="0" collapsed="false">
      <c r="A18" s="10" t="s">
        <v>28</v>
      </c>
      <c r="B18" s="11" t="n">
        <v>93</v>
      </c>
      <c r="C18" s="11" t="n">
        <v>8</v>
      </c>
      <c r="D18" s="12" t="n">
        <v>1</v>
      </c>
      <c r="E18" s="13" t="n">
        <v>39</v>
      </c>
      <c r="F18" s="13" t="n">
        <f aca="false">B18+C18+D18</f>
        <v>102</v>
      </c>
      <c r="G18" s="13" t="n">
        <f aca="false">B18+C18+D18+E18</f>
        <v>141</v>
      </c>
      <c r="H18" s="14" t="n">
        <f aca="false">IF(F18=0,"-",F18/G18)</f>
        <v>0.723404255319149</v>
      </c>
      <c r="I18" s="15"/>
      <c r="J18" s="16" t="n">
        <f aca="false">IF(G18=0,"-",B18/(B18+C18+D18+E18))</f>
        <v>0.659574468085106</v>
      </c>
      <c r="K18" s="16" t="n">
        <f aca="false">IF(G18=0,"-",C18/(B18+C18+D18+E18))</f>
        <v>0.0567375886524823</v>
      </c>
      <c r="L18" s="16" t="n">
        <f aca="false">IF(G18=0,"-",D18/(B18+C18+D18+E18))</f>
        <v>0.00709219858156028</v>
      </c>
      <c r="M18" s="16" t="n">
        <f aca="false">IF(G18=0,"-",E18/(B18+C18+D18+E18))</f>
        <v>0.276595744680851</v>
      </c>
      <c r="N18" s="0"/>
      <c r="AMF18" s="0"/>
      <c r="AMG18" s="0"/>
      <c r="AMH18" s="0"/>
      <c r="AMI18" s="0"/>
      <c r="AMJ18" s="0"/>
    </row>
    <row r="19" customFormat="false" ht="13.6" hidden="false" customHeight="false" outlineLevel="0" collapsed="false">
      <c r="A19" s="10" t="s">
        <v>29</v>
      </c>
      <c r="B19" s="11" t="n">
        <v>7</v>
      </c>
      <c r="C19" s="11" t="n">
        <v>1</v>
      </c>
      <c r="D19" s="12" t="n">
        <v>1</v>
      </c>
      <c r="E19" s="13" t="n">
        <v>44</v>
      </c>
      <c r="F19" s="13" t="n">
        <f aca="false">B19+C19+D19</f>
        <v>9</v>
      </c>
      <c r="G19" s="13" t="n">
        <f aca="false">B19+C19+D19+E19</f>
        <v>53</v>
      </c>
      <c r="H19" s="14" t="n">
        <f aca="false">IF(F19=0,"-",F19/G19)</f>
        <v>0.169811320754717</v>
      </c>
      <c r="I19" s="15"/>
      <c r="J19" s="16" t="n">
        <f aca="false">IF(G19=0,"-",B19/(B19+C19+D19+E19))</f>
        <v>0.132075471698113</v>
      </c>
      <c r="K19" s="16" t="n">
        <f aca="false">IF(G19=0,"-",C19/(B19+C19+D19+E19))</f>
        <v>0.0188679245283019</v>
      </c>
      <c r="L19" s="16" t="n">
        <f aca="false">IF(G19=0,"-",D19/(B19+C19+D19+E19))</f>
        <v>0.0188679245283019</v>
      </c>
      <c r="M19" s="16" t="n">
        <f aca="false">IF(G19=0,"-",E19/(B19+C19+D19+E19))</f>
        <v>0.830188679245283</v>
      </c>
      <c r="N19" s="0"/>
      <c r="AMF19" s="0"/>
      <c r="AMG19" s="0"/>
      <c r="AMH19" s="0"/>
      <c r="AMI19" s="0"/>
      <c r="AMJ19" s="0"/>
    </row>
    <row r="20" customFormat="false" ht="13.45" hidden="false" customHeight="false" outlineLevel="0" collapsed="false">
      <c r="A20" s="10" t="s">
        <v>30</v>
      </c>
      <c r="B20" s="11" t="n">
        <v>41</v>
      </c>
      <c r="C20" s="11" t="n">
        <v>2</v>
      </c>
      <c r="D20" s="12" t="n">
        <v>0</v>
      </c>
      <c r="E20" s="13" t="n">
        <v>29</v>
      </c>
      <c r="F20" s="13" t="n">
        <f aca="false">B20+C20+D20</f>
        <v>43</v>
      </c>
      <c r="G20" s="13" t="n">
        <f aca="false">B20+C20+D20+E20</f>
        <v>72</v>
      </c>
      <c r="H20" s="14" t="n">
        <f aca="false">IF(F20=0,"-",F20/G20)</f>
        <v>0.597222222222222</v>
      </c>
      <c r="I20" s="15"/>
      <c r="J20" s="16" t="n">
        <f aca="false">IF(G20=0,"-",B20/(B20+C20+D20+E20))</f>
        <v>0.569444444444444</v>
      </c>
      <c r="K20" s="16" t="n">
        <f aca="false">IF(G20=0,"-",C20/(B20+C20+D20+E20))</f>
        <v>0.0277777777777778</v>
      </c>
      <c r="L20" s="16" t="n">
        <f aca="false">IF(G20=0,"-",D20/(B20+C20+D20+E20))</f>
        <v>0</v>
      </c>
      <c r="M20" s="16" t="n">
        <f aca="false">IF(G20=0,"-",E20/(B20+C20+D20+E20))</f>
        <v>0.402777777777778</v>
      </c>
      <c r="N20" s="0"/>
      <c r="AMF20" s="0"/>
      <c r="AMG20" s="0"/>
      <c r="AMH20" s="0"/>
      <c r="AMI20" s="0"/>
      <c r="AMJ20" s="0"/>
    </row>
    <row r="21" customFormat="false" ht="26.55" hidden="false" customHeight="true" outlineLevel="0" collapsed="false">
      <c r="A21" s="10" t="s">
        <v>31</v>
      </c>
      <c r="B21" s="11" t="n">
        <v>18</v>
      </c>
      <c r="C21" s="11" t="n">
        <v>2</v>
      </c>
      <c r="D21" s="12" t="n">
        <v>0</v>
      </c>
      <c r="E21" s="13" t="n">
        <v>14</v>
      </c>
      <c r="F21" s="13" t="n">
        <f aca="false">B21+C21+D21</f>
        <v>20</v>
      </c>
      <c r="G21" s="13" t="n">
        <f aca="false">B21+C21+D21+E21</f>
        <v>34</v>
      </c>
      <c r="H21" s="14" t="n">
        <f aca="false">IF(F21=0,"-",F21/G21)</f>
        <v>0.588235294117647</v>
      </c>
      <c r="I21" s="15"/>
      <c r="J21" s="16" t="n">
        <f aca="false">IF(G21=0,"-",B21/(B21+C21+D21+E21))</f>
        <v>0.529411764705882</v>
      </c>
      <c r="K21" s="16" t="n">
        <f aca="false">IF(G21=0,"-",C21/(B21+C21+D21+E21))</f>
        <v>0.0588235294117647</v>
      </c>
      <c r="L21" s="16" t="n">
        <f aca="false">IF(G21=0,"-",D21/(B21+C21+D21+E21))</f>
        <v>0</v>
      </c>
      <c r="M21" s="16" t="n">
        <f aca="false">IF(G21=0,"-",E21/(B21+C21+D21+E21))</f>
        <v>0.411764705882353</v>
      </c>
      <c r="N21" s="0"/>
      <c r="AMF21" s="0"/>
      <c r="AMG21" s="0"/>
      <c r="AMH21" s="0"/>
      <c r="AMI21" s="0"/>
      <c r="AMJ21" s="0"/>
    </row>
    <row r="22" customFormat="false" ht="13.4" hidden="false" customHeight="false" outlineLevel="0" collapsed="false">
      <c r="A22" s="10" t="s">
        <v>32</v>
      </c>
      <c r="B22" s="11" t="n">
        <v>63</v>
      </c>
      <c r="C22" s="11" t="n">
        <v>3</v>
      </c>
      <c r="D22" s="12" t="n">
        <v>4</v>
      </c>
      <c r="E22" s="13" t="n">
        <v>74</v>
      </c>
      <c r="F22" s="13" t="n">
        <f aca="false">B22+C22+D22</f>
        <v>70</v>
      </c>
      <c r="G22" s="13" t="n">
        <f aca="false">B22+C22+D22+E22</f>
        <v>144</v>
      </c>
      <c r="H22" s="14" t="n">
        <f aca="false">IF(F22=0,"-",F22/G22)</f>
        <v>0.486111111111111</v>
      </c>
      <c r="I22" s="15"/>
      <c r="J22" s="16" t="n">
        <f aca="false">IF(G22=0,"-",B22/(B22+C22+D22+E22))</f>
        <v>0.4375</v>
      </c>
      <c r="K22" s="16" t="n">
        <f aca="false">IF(G22=0,"-",C22/(B22+C22+D22+E22))</f>
        <v>0.0208333333333333</v>
      </c>
      <c r="L22" s="16" t="n">
        <f aca="false">IF(G22=0,"-",D22/(B22+C22+D22+E22))</f>
        <v>0.0277777777777778</v>
      </c>
      <c r="M22" s="16" t="n">
        <f aca="false">IF(G22=0,"-",E22/(B22+C22+D22+E22))</f>
        <v>0.513888888888889</v>
      </c>
      <c r="N22" s="0"/>
      <c r="AMF22" s="0"/>
      <c r="AMG22" s="0"/>
      <c r="AMH22" s="0"/>
      <c r="AMI22" s="0"/>
      <c r="AMJ22" s="0"/>
    </row>
    <row r="23" customFormat="false" ht="13.45" hidden="false" customHeight="false" outlineLevel="0" collapsed="false">
      <c r="A23" s="10" t="s">
        <v>33</v>
      </c>
      <c r="B23" s="11" t="n">
        <v>29</v>
      </c>
      <c r="C23" s="11" t="n">
        <v>1</v>
      </c>
      <c r="D23" s="12" t="n">
        <v>4</v>
      </c>
      <c r="E23" s="13" t="n">
        <v>2</v>
      </c>
      <c r="F23" s="13" t="n">
        <f aca="false">B23+C23+D23</f>
        <v>34</v>
      </c>
      <c r="G23" s="13" t="n">
        <f aca="false">B23+C23+D23+E23</f>
        <v>36</v>
      </c>
      <c r="H23" s="14" t="n">
        <f aca="false">IF(F23=0,"-",F23/G23)</f>
        <v>0.944444444444444</v>
      </c>
      <c r="I23" s="15"/>
      <c r="J23" s="16" t="n">
        <f aca="false">IF(G23=0,"-",B23/(B23+C23+D23+E23))</f>
        <v>0.805555555555556</v>
      </c>
      <c r="K23" s="16" t="n">
        <f aca="false">IF(G23=0,"-",C23/(B23+C23+D23+E23))</f>
        <v>0.0277777777777778</v>
      </c>
      <c r="L23" s="16" t="n">
        <f aca="false">IF(G23=0,"-",D23/(B23+C23+D23+E23))</f>
        <v>0.111111111111111</v>
      </c>
      <c r="M23" s="16" t="n">
        <f aca="false">IF(G23=0,"-",E23/(B23+C23+D23+E23))</f>
        <v>0.0555555555555556</v>
      </c>
      <c r="N23" s="0"/>
      <c r="AMF23" s="0"/>
      <c r="AMG23" s="0"/>
      <c r="AMH23" s="0"/>
      <c r="AMI23" s="0"/>
      <c r="AMJ23" s="0"/>
    </row>
    <row r="24" customFormat="false" ht="13.4" hidden="false" customHeight="false" outlineLevel="0" collapsed="false">
      <c r="A24" s="10" t="s">
        <v>34</v>
      </c>
      <c r="B24" s="11" t="n">
        <v>5</v>
      </c>
      <c r="C24" s="11" t="n">
        <v>1</v>
      </c>
      <c r="D24" s="12" t="n">
        <v>0</v>
      </c>
      <c r="E24" s="13" t="n">
        <v>2</v>
      </c>
      <c r="F24" s="13" t="n">
        <f aca="false">B24+C24+D24</f>
        <v>6</v>
      </c>
      <c r="G24" s="13" t="n">
        <f aca="false">B24+C24+D24+E24</f>
        <v>8</v>
      </c>
      <c r="H24" s="14" t="n">
        <f aca="false">IF(F24=0,"-",F24/G24)</f>
        <v>0.75</v>
      </c>
      <c r="I24" s="15"/>
      <c r="J24" s="16" t="n">
        <f aca="false">IF(G24=0,"-",B24/(B24+C24+D24+E24))</f>
        <v>0.625</v>
      </c>
      <c r="K24" s="16" t="n">
        <f aca="false">IF(G24=0,"-",C24/(B24+C24+D24+E24))</f>
        <v>0.125</v>
      </c>
      <c r="L24" s="16" t="n">
        <f aca="false">IF(G24=0,"-",D24/(B24+C24+D24+E24))</f>
        <v>0</v>
      </c>
      <c r="M24" s="16" t="n">
        <f aca="false">IF(G24=0,"-",E24/(B24+C24+D24+E24))</f>
        <v>0.25</v>
      </c>
      <c r="N24" s="0"/>
      <c r="AMF24" s="0"/>
      <c r="AMG24" s="0"/>
      <c r="AMH24" s="0"/>
      <c r="AMI24" s="0"/>
      <c r="AMJ24" s="0"/>
    </row>
    <row r="25" customFormat="false" ht="13.45" hidden="false" customHeight="false" outlineLevel="0" collapsed="false">
      <c r="A25" s="10" t="s">
        <v>35</v>
      </c>
      <c r="B25" s="11" t="n">
        <v>60</v>
      </c>
      <c r="C25" s="11" t="n">
        <v>6</v>
      </c>
      <c r="D25" s="12" t="n">
        <v>0</v>
      </c>
      <c r="E25" s="13" t="n">
        <v>17</v>
      </c>
      <c r="F25" s="13" t="n">
        <f aca="false">B25+C25+D25</f>
        <v>66</v>
      </c>
      <c r="G25" s="13" t="n">
        <f aca="false">B25+C25+D25+E25</f>
        <v>83</v>
      </c>
      <c r="H25" s="14" t="n">
        <f aca="false">IF(F25=0,"-",F25/G25)</f>
        <v>0.795180722891566</v>
      </c>
      <c r="I25" s="15"/>
      <c r="J25" s="16" t="n">
        <f aca="false">IF(G25=0,"-",B25/(B25+C25+D25+E25))</f>
        <v>0.72289156626506</v>
      </c>
      <c r="K25" s="16" t="n">
        <f aca="false">IF(G25=0,"-",C25/(B25+C25+D25+E25))</f>
        <v>0.072289156626506</v>
      </c>
      <c r="L25" s="16" t="n">
        <f aca="false">IF(G25=0,"-",D25/(B25+C25+D25+E25))</f>
        <v>0</v>
      </c>
      <c r="M25" s="16" t="n">
        <f aca="false">IF(G25=0,"-",E25/(B25+C25+D25+E25))</f>
        <v>0.204819277108434</v>
      </c>
      <c r="N25" s="0"/>
      <c r="AMF25" s="0"/>
      <c r="AMG25" s="0"/>
      <c r="AMH25" s="0"/>
      <c r="AMI25" s="0"/>
      <c r="AMJ25" s="0"/>
    </row>
    <row r="26" customFormat="false" ht="13.4" hidden="false" customHeight="false" outlineLevel="0" collapsed="false">
      <c r="A26" s="10" t="s">
        <v>36</v>
      </c>
      <c r="B26" s="11" t="n">
        <v>458</v>
      </c>
      <c r="C26" s="11" t="n">
        <v>20</v>
      </c>
      <c r="D26" s="12" t="n">
        <v>12</v>
      </c>
      <c r="E26" s="13" t="n">
        <v>484</v>
      </c>
      <c r="F26" s="13" t="n">
        <f aca="false">B26+C26+D26</f>
        <v>490</v>
      </c>
      <c r="G26" s="13" t="n">
        <f aca="false">B26+C26+D26+E26</f>
        <v>974</v>
      </c>
      <c r="H26" s="14" t="n">
        <f aca="false">IF(F26=0,"-",F26/G26)</f>
        <v>0.503080082135524</v>
      </c>
      <c r="I26" s="15"/>
      <c r="J26" s="16" t="n">
        <f aca="false">IF(G26=0,"-",B26/(B26+C26+D26+E26))</f>
        <v>0.470225872689938</v>
      </c>
      <c r="K26" s="16" t="n">
        <f aca="false">IF(G26=0,"-",C26/(B26+C26+D26+E26))</f>
        <v>0.0205338809034908</v>
      </c>
      <c r="L26" s="16" t="n">
        <f aca="false">IF(G26=0,"-",D26/(B26+C26+D26+E26))</f>
        <v>0.0123203285420945</v>
      </c>
      <c r="M26" s="16" t="n">
        <f aca="false">IF(G26=0,"-",E26/(B26+C26+D26+E26))</f>
        <v>0.496919917864476</v>
      </c>
      <c r="N26" s="0"/>
      <c r="AMF26" s="0"/>
      <c r="AMG26" s="0"/>
      <c r="AMH26" s="0"/>
      <c r="AMI26" s="0"/>
      <c r="AMJ26" s="0"/>
    </row>
    <row r="27" customFormat="false" ht="13.4" hidden="false" customHeight="false" outlineLevel="0" collapsed="false">
      <c r="A27" s="10" t="s">
        <v>37</v>
      </c>
      <c r="B27" s="11" t="n">
        <v>5</v>
      </c>
      <c r="C27" s="11" t="n">
        <v>0</v>
      </c>
      <c r="D27" s="12" t="n">
        <v>0</v>
      </c>
      <c r="E27" s="13" t="n">
        <v>20</v>
      </c>
      <c r="F27" s="13" t="n">
        <f aca="false">B27+C27+D27</f>
        <v>5</v>
      </c>
      <c r="G27" s="13" t="n">
        <f aca="false">B27+C27+D27+E27</f>
        <v>25</v>
      </c>
      <c r="H27" s="14" t="n">
        <f aca="false">IF(F27=0,"-",F27/G27)</f>
        <v>0.2</v>
      </c>
      <c r="I27" s="15"/>
      <c r="J27" s="16" t="n">
        <f aca="false">IF(G27=0,"-",B27/(B27+C27+D27+E27))</f>
        <v>0.2</v>
      </c>
      <c r="K27" s="16" t="n">
        <f aca="false">IF(G27=0,"-",C27/(B27+C27+D27+E27))</f>
        <v>0</v>
      </c>
      <c r="L27" s="16" t="n">
        <f aca="false">IF(G27=0,"-",D27/(B27+C27+D27+E27))</f>
        <v>0</v>
      </c>
      <c r="M27" s="16" t="n">
        <f aca="false">IF(G27=0,"-",E27/(B27+C27+D27+E27))</f>
        <v>0.8</v>
      </c>
      <c r="N27" s="0"/>
      <c r="AMF27" s="0"/>
      <c r="AMG27" s="0"/>
      <c r="AMH27" s="0"/>
      <c r="AMI27" s="0"/>
      <c r="AMJ27" s="0"/>
    </row>
    <row r="28" customFormat="false" ht="13.4" hidden="false" customHeight="false" outlineLevel="0" collapsed="false">
      <c r="A28" s="10" t="s">
        <v>38</v>
      </c>
      <c r="B28" s="11" t="n">
        <v>19</v>
      </c>
      <c r="C28" s="11" t="n">
        <v>2</v>
      </c>
      <c r="D28" s="12" t="n">
        <v>2</v>
      </c>
      <c r="E28" s="13" t="n">
        <v>11</v>
      </c>
      <c r="F28" s="13" t="n">
        <f aca="false">B28+C28+D28</f>
        <v>23</v>
      </c>
      <c r="G28" s="13" t="n">
        <f aca="false">B28+C28+D28+E28</f>
        <v>34</v>
      </c>
      <c r="H28" s="14" t="n">
        <f aca="false">IF(F28=0,"-",F28/G28)</f>
        <v>0.676470588235294</v>
      </c>
      <c r="I28" s="15"/>
      <c r="J28" s="16" t="n">
        <f aca="false">IF(G28=0,"-",B28/(B28+C28+D28+E28))</f>
        <v>0.558823529411765</v>
      </c>
      <c r="K28" s="16" t="n">
        <f aca="false">IF(G28=0,"-",C28/(B28+C28+D28+E28))</f>
        <v>0.0588235294117647</v>
      </c>
      <c r="L28" s="16" t="n">
        <f aca="false">IF(G28=0,"-",D28/(B28+C28+D28+E28))</f>
        <v>0.0588235294117647</v>
      </c>
      <c r="M28" s="16" t="n">
        <f aca="false">IF(G28=0,"-",E28/(B28+C28+D28+E28))</f>
        <v>0.323529411764706</v>
      </c>
      <c r="N28" s="0"/>
      <c r="AMF28" s="0"/>
      <c r="AMG28" s="0"/>
      <c r="AMH28" s="0"/>
      <c r="AMI28" s="0"/>
      <c r="AMJ28" s="0"/>
    </row>
    <row r="29" customFormat="false" ht="13.4" hidden="false" customHeight="false" outlineLevel="0" collapsed="false">
      <c r="A29" s="19" t="s">
        <v>39</v>
      </c>
      <c r="B29" s="20" t="n">
        <f aca="false">SUM(B2:B28)</f>
        <v>1474</v>
      </c>
      <c r="C29" s="21" t="n">
        <f aca="false">SUM(C2:C28)</f>
        <v>101</v>
      </c>
      <c r="D29" s="22" t="n">
        <f aca="false">SUM(D2:D28)</f>
        <v>88</v>
      </c>
      <c r="E29" s="22" t="n">
        <f aca="false">SUM(E2:E28)</f>
        <v>1262</v>
      </c>
      <c r="F29" s="22" t="n">
        <f aca="false">SUM(F2:F28)</f>
        <v>1663</v>
      </c>
      <c r="G29" s="22" t="n">
        <f aca="false">SUM(G2:G28)</f>
        <v>2925</v>
      </c>
      <c r="H29" s="14" t="n">
        <f aca="false">IF(F29=0,"-",(B29+C29+D29)/F29)</f>
        <v>1</v>
      </c>
      <c r="I29" s="0"/>
      <c r="J29" s="16" t="n">
        <f aca="false">B29/$G$29</f>
        <v>0.503931623931624</v>
      </c>
      <c r="K29" s="16" t="n">
        <f aca="false">C29/$G$29</f>
        <v>0.0345299145299145</v>
      </c>
      <c r="L29" s="16" t="n">
        <f aca="false">D29/$G$29</f>
        <v>0.0300854700854701</v>
      </c>
      <c r="M29" s="16" t="n">
        <f aca="false">E29/$G$29</f>
        <v>0.431452991452991</v>
      </c>
      <c r="N29" s="16"/>
      <c r="AMF29" s="0"/>
      <c r="AMG29" s="0"/>
      <c r="AMH29" s="0"/>
      <c r="AMI29" s="0"/>
      <c r="AMJ29" s="0"/>
    </row>
    <row r="30" customFormat="false" ht="12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AMH30" s="0"/>
      <c r="AMI30" s="0"/>
      <c r="AMJ30" s="0"/>
    </row>
    <row r="31" customFormat="false" ht="12.8" hidden="false" customHeight="false" outlineLevel="0" collapsed="false">
      <c r="A31" s="0"/>
      <c r="B31" s="0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AMH31" s="0"/>
      <c r="AMI31" s="0"/>
      <c r="AMJ31" s="0"/>
    </row>
    <row r="32" customFormat="false" ht="43.45" hidden="false" customHeight="true" outlineLevel="0" collapsed="false">
      <c r="A32" s="23"/>
      <c r="B32" s="5" t="s">
        <v>1</v>
      </c>
      <c r="C32" s="5" t="s">
        <v>2</v>
      </c>
      <c r="D32" s="5" t="s">
        <v>3</v>
      </c>
      <c r="E32" s="5" t="s">
        <v>4</v>
      </c>
      <c r="F32" s="5" t="s">
        <v>6</v>
      </c>
      <c r="G32" s="0"/>
      <c r="H32" s="5" t="s">
        <v>40</v>
      </c>
      <c r="I32" s="5" t="s">
        <v>41</v>
      </c>
      <c r="J32" s="5" t="s">
        <v>8</v>
      </c>
      <c r="K32" s="5" t="s">
        <v>9</v>
      </c>
      <c r="L32" s="5" t="s">
        <v>10</v>
      </c>
      <c r="M32" s="5" t="s">
        <v>11</v>
      </c>
      <c r="AMH32" s="0"/>
      <c r="AMI32" s="0"/>
      <c r="AMJ32" s="0"/>
    </row>
    <row r="33" customFormat="false" ht="13.45" hidden="false" customHeight="false" outlineLevel="0" collapsed="false">
      <c r="A33" s="5" t="s">
        <v>42</v>
      </c>
      <c r="B33" s="24" t="n">
        <f aca="false">B29</f>
        <v>1474</v>
      </c>
      <c r="C33" s="24" t="n">
        <f aca="false">C29</f>
        <v>101</v>
      </c>
      <c r="D33" s="24" t="n">
        <f aca="false">D29</f>
        <v>88</v>
      </c>
      <c r="E33" s="24" t="n">
        <f aca="false">E29</f>
        <v>1262</v>
      </c>
      <c r="F33" s="25" t="n">
        <f aca="false">SUM(B33:E33)</f>
        <v>2925</v>
      </c>
      <c r="G33" s="22"/>
      <c r="H33" s="26" t="n">
        <f aca="false">B33+C33+D33</f>
        <v>1663</v>
      </c>
      <c r="I33" s="27" t="n">
        <f aca="false">H33/F33</f>
        <v>0.568547008547009</v>
      </c>
      <c r="J33" s="27" t="n">
        <f aca="false">B33/$F$33</f>
        <v>0.503931623931624</v>
      </c>
      <c r="K33" s="27" t="n">
        <f aca="false">C33/$F$33</f>
        <v>0.0345299145299145</v>
      </c>
      <c r="L33" s="27" t="n">
        <f aca="false">D33/$F$33</f>
        <v>0.0300854700854701</v>
      </c>
      <c r="M33" s="27" t="n">
        <f aca="false">E33/$F$33</f>
        <v>0.431452991452991</v>
      </c>
      <c r="AMH33" s="0"/>
      <c r="AMI33" s="0"/>
      <c r="AMJ33" s="0"/>
    </row>
    <row r="34" customFormat="false" ht="13.45" hidden="false" customHeight="false" outlineLevel="0" collapsed="false">
      <c r="A34" s="26" t="s">
        <v>43</v>
      </c>
      <c r="B34" s="24" t="n">
        <v>1420</v>
      </c>
      <c r="C34" s="28" t="n">
        <v>90</v>
      </c>
      <c r="D34" s="15" t="n">
        <v>86</v>
      </c>
      <c r="E34" s="15" t="n">
        <v>1090</v>
      </c>
      <c r="F34" s="25" t="n">
        <f aca="false">SUM(B34:E34)</f>
        <v>2686</v>
      </c>
      <c r="H34" s="26" t="n">
        <f aca="false">B34+C34+D34</f>
        <v>1596</v>
      </c>
      <c r="I34" s="27" t="n">
        <f aca="false">H34/F34</f>
        <v>0.594192107222636</v>
      </c>
      <c r="J34" s="27" t="n">
        <f aca="false">B34/$F$34</f>
        <v>0.528667163067759</v>
      </c>
      <c r="K34" s="27" t="n">
        <f aca="false">C34/$F$34</f>
        <v>0.0335070737155622</v>
      </c>
      <c r="L34" s="27" t="n">
        <f aca="false">D34/$F$34</f>
        <v>0.032017870439315</v>
      </c>
      <c r="M34" s="27" t="n">
        <f aca="false">E34/$F$34</f>
        <v>0.405807892777364</v>
      </c>
      <c r="AMJ34" s="0"/>
    </row>
    <row r="35" customFormat="false" ht="12.8" hidden="false" customHeight="false" outlineLevel="0" collapsed="false">
      <c r="H35" s="16"/>
      <c r="I35" s="16" t="n">
        <f aca="false">I33-I34</f>
        <v>-0.0256450986756274</v>
      </c>
      <c r="J35" s="16" t="n">
        <f aca="false">J33-J34</f>
        <v>-0.0247355391361348</v>
      </c>
      <c r="K35" s="16" t="n">
        <f aca="false">K33-K34</f>
        <v>0.00102284081435235</v>
      </c>
      <c r="L35" s="16" t="n">
        <f aca="false">L33-L34</f>
        <v>-0.00193240035384488</v>
      </c>
      <c r="M35" s="16" t="n">
        <f aca="false">M33-M34</f>
        <v>0.0256450986756273</v>
      </c>
    </row>
    <row r="45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1006</TotalTime>
  <Application>LibreOffice/5.1.3.2$Windows_x86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pt-BR</dc:language>
  <cp:lastModifiedBy/>
  <cp:lastPrinted>2016-12-12T09:55:58Z</cp:lastPrinted>
  <dcterms:modified xsi:type="dcterms:W3CDTF">2017-07-19T15:50:56Z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