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5"/>
  <workbookPr/>
  <mc:AlternateContent xmlns:mc="http://schemas.openxmlformats.org/markup-compatibility/2006">
    <mc:Choice Requires="x15">
      <x15ac:absPath xmlns:x15ac="http://schemas.microsoft.com/office/spreadsheetml/2010/11/ac" url="C:\Users\Marciel\Desktop\"/>
    </mc:Choice>
  </mc:AlternateContent>
  <xr:revisionPtr revIDLastSave="0" documentId="8_{CAF39BC5-559D-4CBB-97D6-6E934428C137}" xr6:coauthVersionLast="47" xr6:coauthVersionMax="47" xr10:uidLastSave="{00000000-0000-0000-0000-000000000000}"/>
  <bookViews>
    <workbookView xWindow="-108" yWindow="-108" windowWidth="23256" windowHeight="12456" firstSheet="4" xr2:uid="{00000000-000D-0000-FFFF-FFFF00000000}"/>
  </bookViews>
  <sheets>
    <sheet name="Uniforme" sheetId="2" r:id="rId1"/>
    <sheet name="EPIs" sheetId="4" r:id="rId2"/>
    <sheet name="Materiais (insumo)" sheetId="6" r:id="rId3"/>
    <sheet name="Materiais (duráveis)" sheetId="9" r:id="rId4"/>
    <sheet name="Equipamento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1" l="1"/>
  <c r="I24" i="9"/>
  <c r="J24" i="9" s="1"/>
  <c r="U13" i="2"/>
  <c r="J14" i="2"/>
  <c r="K15" i="11"/>
  <c r="J59" i="6"/>
  <c r="J42" i="6"/>
  <c r="U28" i="2"/>
  <c r="T27" i="2"/>
  <c r="U27" i="2" s="1"/>
  <c r="T26" i="2"/>
  <c r="U26" i="2" s="1"/>
  <c r="T25" i="2"/>
  <c r="U25" i="2" s="1"/>
  <c r="T24" i="2"/>
  <c r="U24" i="2" s="1"/>
  <c r="T23" i="2"/>
  <c r="U23" i="2" s="1"/>
  <c r="T12" i="2"/>
  <c r="U12" i="2" s="1"/>
  <c r="T11" i="2"/>
  <c r="U11" i="2" s="1"/>
  <c r="T9" i="2"/>
  <c r="U9" i="2" s="1"/>
  <c r="T7" i="2"/>
  <c r="U7" i="2" s="1"/>
  <c r="T5" i="2"/>
  <c r="U5" i="2" s="1"/>
  <c r="T3" i="2"/>
  <c r="U3" i="2" s="1"/>
  <c r="J41" i="6"/>
  <c r="I41" i="6"/>
  <c r="K25" i="11"/>
  <c r="K20" i="11"/>
  <c r="K8" i="11"/>
  <c r="K4" i="11"/>
  <c r="I28" i="9"/>
  <c r="J28" i="9" s="1"/>
  <c r="J29" i="9" s="1"/>
  <c r="I83" i="9"/>
  <c r="J83" i="9" s="1"/>
  <c r="I39" i="9"/>
  <c r="J39" i="9" s="1"/>
  <c r="I38" i="9"/>
  <c r="J38" i="9" s="1"/>
  <c r="I37" i="9"/>
  <c r="J37" i="9" s="1"/>
  <c r="J40" i="4"/>
  <c r="I23" i="11"/>
  <c r="K23" i="11" s="1"/>
  <c r="I24" i="11"/>
  <c r="K24" i="11" s="1"/>
  <c r="I22" i="11"/>
  <c r="I18" i="11"/>
  <c r="K18" i="11" s="1"/>
  <c r="I19" i="11"/>
  <c r="K19" i="11" s="1"/>
  <c r="I17" i="11"/>
  <c r="I12" i="11"/>
  <c r="K12" i="11" s="1"/>
  <c r="I13" i="11"/>
  <c r="K13" i="11" s="1"/>
  <c r="I14" i="11"/>
  <c r="K14" i="11" s="1"/>
  <c r="I11" i="11"/>
  <c r="K11" i="11" s="1"/>
  <c r="I10" i="11"/>
  <c r="I3" i="11"/>
  <c r="K3" i="11" s="1"/>
  <c r="I7" i="11"/>
  <c r="K7" i="11" s="1"/>
  <c r="I48" i="9"/>
  <c r="J48" i="9" s="1"/>
  <c r="I49" i="9"/>
  <c r="J49" i="9" s="1"/>
  <c r="I50" i="9"/>
  <c r="J50" i="9" s="1"/>
  <c r="I51" i="9"/>
  <c r="J51" i="9" s="1"/>
  <c r="I52" i="9"/>
  <c r="J52" i="9" s="1"/>
  <c r="I53" i="9"/>
  <c r="J53" i="9" s="1"/>
  <c r="I54" i="9"/>
  <c r="J54" i="9" s="1"/>
  <c r="I55" i="9"/>
  <c r="J55" i="9" s="1"/>
  <c r="I56" i="9"/>
  <c r="J56" i="9" s="1"/>
  <c r="I57" i="9"/>
  <c r="J57" i="9" s="1"/>
  <c r="I58" i="9"/>
  <c r="J58" i="9" s="1"/>
  <c r="I59" i="9"/>
  <c r="J59" i="9" s="1"/>
  <c r="I60" i="9"/>
  <c r="J60" i="9" s="1"/>
  <c r="I61" i="9"/>
  <c r="J61" i="9" s="1"/>
  <c r="I62" i="9"/>
  <c r="J62" i="9" s="1"/>
  <c r="I63" i="9"/>
  <c r="J63" i="9" s="1"/>
  <c r="I64" i="9"/>
  <c r="J64" i="9" s="1"/>
  <c r="I65" i="9"/>
  <c r="J65" i="9" s="1"/>
  <c r="I66" i="9"/>
  <c r="J66" i="9" s="1"/>
  <c r="I67" i="9"/>
  <c r="J67" i="9" s="1"/>
  <c r="I68" i="9"/>
  <c r="J68" i="9" s="1"/>
  <c r="I69" i="9"/>
  <c r="J69" i="9" s="1"/>
  <c r="I70" i="9"/>
  <c r="J70" i="9" s="1"/>
  <c r="I71" i="9"/>
  <c r="J71" i="9" s="1"/>
  <c r="I72" i="9"/>
  <c r="J72" i="9" s="1"/>
  <c r="I73" i="9"/>
  <c r="J73" i="9" s="1"/>
  <c r="I74" i="9"/>
  <c r="J74" i="9" s="1"/>
  <c r="I75" i="9"/>
  <c r="J75" i="9" s="1"/>
  <c r="I76" i="9"/>
  <c r="J76" i="9" s="1"/>
  <c r="I77" i="9"/>
  <c r="J77" i="9" s="1"/>
  <c r="I78" i="9"/>
  <c r="J78" i="9" s="1"/>
  <c r="I79" i="9"/>
  <c r="J79" i="9" s="1"/>
  <c r="I80" i="9"/>
  <c r="J80" i="9" s="1"/>
  <c r="I81" i="9"/>
  <c r="J81" i="9" s="1"/>
  <c r="I82" i="9"/>
  <c r="J82" i="9" s="1"/>
  <c r="I47" i="9"/>
  <c r="J47" i="9" s="1"/>
  <c r="I46" i="9"/>
  <c r="J46" i="9" s="1"/>
  <c r="I45" i="9"/>
  <c r="J45" i="9" s="1"/>
  <c r="I44" i="9"/>
  <c r="J44" i="9" s="1"/>
  <c r="I43" i="9"/>
  <c r="J43" i="9" s="1"/>
  <c r="J84" i="9" s="1"/>
  <c r="I35" i="9"/>
  <c r="J35" i="9" s="1"/>
  <c r="I36" i="9"/>
  <c r="J36" i="9" s="1"/>
  <c r="I34" i="9"/>
  <c r="J34" i="9" s="1"/>
  <c r="I33" i="9"/>
  <c r="J33" i="9" s="1"/>
  <c r="I32" i="9"/>
  <c r="J32" i="9" s="1"/>
  <c r="J40"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5" i="9"/>
  <c r="J25" i="9" s="1"/>
  <c r="J26" i="9" s="1"/>
  <c r="I11" i="9"/>
  <c r="J11" i="9" s="1"/>
  <c r="I10" i="9"/>
  <c r="J10" i="9" s="1"/>
  <c r="I9" i="9"/>
  <c r="J9" i="9" s="1"/>
  <c r="I8" i="9"/>
  <c r="J8" i="9" s="1"/>
  <c r="I7" i="9"/>
  <c r="J7" i="9" s="1"/>
  <c r="I6" i="9"/>
  <c r="J6" i="9" s="1"/>
  <c r="I5" i="9"/>
  <c r="J5" i="9" s="1"/>
  <c r="I4" i="9"/>
  <c r="J4" i="9" s="1"/>
  <c r="I3" i="9"/>
  <c r="J3" i="9" s="1"/>
  <c r="I52" i="6"/>
  <c r="J52" i="6" s="1"/>
  <c r="I53" i="6"/>
  <c r="J53" i="6" s="1"/>
  <c r="I54" i="6"/>
  <c r="J54" i="6" s="1"/>
  <c r="I55" i="6"/>
  <c r="J55" i="6" s="1"/>
  <c r="I56" i="6"/>
  <c r="J56" i="6" s="1"/>
  <c r="I57" i="6"/>
  <c r="J57" i="6" s="1"/>
  <c r="I58" i="6"/>
  <c r="J58" i="6" s="1"/>
  <c r="I51" i="6"/>
  <c r="J51" i="6" s="1"/>
  <c r="I50" i="6"/>
  <c r="J50" i="6" s="1"/>
  <c r="I49" i="6"/>
  <c r="J49" i="6" s="1"/>
  <c r="I48" i="6"/>
  <c r="J48" i="6" s="1"/>
  <c r="I47" i="6"/>
  <c r="J47" i="6" s="1"/>
  <c r="I46" i="6"/>
  <c r="J46" i="6" s="1"/>
  <c r="J45" i="6"/>
  <c r="I44" i="6"/>
  <c r="J44" i="6" s="1"/>
  <c r="J31" i="6"/>
  <c r="J32" i="6"/>
  <c r="I12" i="6"/>
  <c r="J12" i="6" s="1"/>
  <c r="I13" i="6"/>
  <c r="J13" i="6" s="1"/>
  <c r="I14" i="6"/>
  <c r="J14" i="6" s="1"/>
  <c r="I15" i="6"/>
  <c r="J15" i="6" s="1"/>
  <c r="I16" i="6"/>
  <c r="J16" i="6" s="1"/>
  <c r="I17" i="6"/>
  <c r="J17" i="6" s="1"/>
  <c r="I18" i="6"/>
  <c r="J18" i="6" s="1"/>
  <c r="I19" i="6"/>
  <c r="J19" i="6" s="1"/>
  <c r="I20" i="6"/>
  <c r="J20" i="6" s="1"/>
  <c r="I21" i="6"/>
  <c r="J21" i="6" s="1"/>
  <c r="I22" i="6"/>
  <c r="J22" i="6" s="1"/>
  <c r="I23" i="6"/>
  <c r="J23" i="6" s="1"/>
  <c r="I24" i="6"/>
  <c r="J24" i="6" s="1"/>
  <c r="I25" i="6"/>
  <c r="J25" i="6" s="1"/>
  <c r="I26" i="6"/>
  <c r="J26" i="6" s="1"/>
  <c r="I27" i="6"/>
  <c r="J27" i="6" s="1"/>
  <c r="I28" i="6"/>
  <c r="J28" i="6" s="1"/>
  <c r="I29" i="6"/>
  <c r="J29" i="6" s="1"/>
  <c r="J30" i="6"/>
  <c r="I33" i="6"/>
  <c r="J33" i="6" s="1"/>
  <c r="I34" i="6"/>
  <c r="J34" i="6" s="1"/>
  <c r="I35" i="6"/>
  <c r="J35" i="6" s="1"/>
  <c r="I36" i="6"/>
  <c r="J36" i="6" s="1"/>
  <c r="I37" i="6"/>
  <c r="J37" i="6" s="1"/>
  <c r="I38" i="6"/>
  <c r="J38" i="6" s="1"/>
  <c r="I39" i="6"/>
  <c r="J39" i="6" s="1"/>
  <c r="I40" i="6"/>
  <c r="J40" i="6" s="1"/>
  <c r="I11" i="6"/>
  <c r="J11" i="6" s="1"/>
  <c r="I10" i="6"/>
  <c r="J10" i="6" s="1"/>
  <c r="I9" i="6"/>
  <c r="J9" i="6" s="1"/>
  <c r="I8" i="6"/>
  <c r="J8" i="6" s="1"/>
  <c r="I7" i="6"/>
  <c r="J7" i="6" s="1"/>
  <c r="I6" i="6"/>
  <c r="J6" i="6" s="1"/>
  <c r="I5" i="6"/>
  <c r="J5" i="6" s="1"/>
  <c r="I4" i="6"/>
  <c r="J4" i="6" s="1"/>
  <c r="I3" i="6"/>
  <c r="J3" i="6" s="1"/>
  <c r="I47" i="4"/>
  <c r="J47" i="4" s="1"/>
  <c r="I48" i="4"/>
  <c r="J48" i="4" s="1"/>
  <c r="I46" i="4"/>
  <c r="J46" i="4" s="1"/>
  <c r="I45" i="4"/>
  <c r="J45" i="4" s="1"/>
  <c r="I44" i="4"/>
  <c r="J44" i="4" s="1"/>
  <c r="I43" i="4"/>
  <c r="J43" i="4" s="1"/>
  <c r="I42" i="4"/>
  <c r="J42" i="4" s="1"/>
  <c r="J49" i="4" s="1"/>
  <c r="I37" i="4"/>
  <c r="J37" i="4" s="1"/>
  <c r="I38" i="4"/>
  <c r="J38" i="4" s="1"/>
  <c r="I39" i="4"/>
  <c r="J39" i="4" s="1"/>
  <c r="I36" i="4"/>
  <c r="J36" i="4" s="1"/>
  <c r="I35" i="4"/>
  <c r="J35" i="4" s="1"/>
  <c r="I34" i="4"/>
  <c r="J34" i="4" s="1"/>
  <c r="I31" i="4"/>
  <c r="J31" i="4" s="1"/>
  <c r="I30" i="4"/>
  <c r="J30" i="4" s="1"/>
  <c r="I29" i="4"/>
  <c r="J29" i="4" s="1"/>
  <c r="I28" i="4"/>
  <c r="J28" i="4" s="1"/>
  <c r="J32" i="4" s="1"/>
  <c r="I25" i="4"/>
  <c r="J25" i="4" s="1"/>
  <c r="I24" i="4"/>
  <c r="J24" i="4" s="1"/>
  <c r="I23" i="4"/>
  <c r="J23" i="4" s="1"/>
  <c r="I22" i="4"/>
  <c r="J22" i="4" s="1"/>
  <c r="I21" i="4"/>
  <c r="J21" i="4" s="1"/>
  <c r="I20" i="4"/>
  <c r="J20" i="4" s="1"/>
  <c r="J26" i="4" s="1"/>
  <c r="I14" i="4"/>
  <c r="J14" i="4" s="1"/>
  <c r="I15" i="4"/>
  <c r="J15" i="4" s="1"/>
  <c r="I16" i="4"/>
  <c r="J16" i="4" s="1"/>
  <c r="I17" i="4"/>
  <c r="J17" i="4" s="1"/>
  <c r="I13" i="4"/>
  <c r="J13" i="4" s="1"/>
  <c r="I12" i="4"/>
  <c r="J12" i="4" s="1"/>
  <c r="I11" i="4"/>
  <c r="J11" i="4" s="1"/>
  <c r="I10" i="4"/>
  <c r="J10" i="4" s="1"/>
  <c r="I9" i="4"/>
  <c r="J9" i="4" s="1"/>
  <c r="I8" i="4"/>
  <c r="J8" i="4" s="1"/>
  <c r="I7" i="4"/>
  <c r="J7" i="4" s="1"/>
  <c r="I6" i="4"/>
  <c r="J6" i="4" s="1"/>
  <c r="I5" i="4"/>
  <c r="J5" i="4" s="1"/>
  <c r="I4" i="4"/>
  <c r="J4" i="4" s="1"/>
  <c r="I3" i="4"/>
  <c r="J3" i="4" s="1"/>
  <c r="J18" i="4" s="1"/>
  <c r="I43" i="2"/>
  <c r="J43" i="2" s="1"/>
  <c r="I42" i="2"/>
  <c r="J42" i="2" s="1"/>
  <c r="I41" i="2"/>
  <c r="J41" i="2" s="1"/>
  <c r="I40" i="2"/>
  <c r="J40" i="2" s="1"/>
  <c r="I39" i="2"/>
  <c r="J39" i="2" s="1"/>
  <c r="J44" i="2" s="1"/>
  <c r="I36" i="2"/>
  <c r="J36" i="2" s="1"/>
  <c r="I35" i="2"/>
  <c r="J35" i="2" s="1"/>
  <c r="I34" i="2"/>
  <c r="J34" i="2" s="1"/>
  <c r="I33" i="2"/>
  <c r="J33" i="2" s="1"/>
  <c r="I32" i="2"/>
  <c r="J32" i="2" s="1"/>
  <c r="I31" i="2"/>
  <c r="J31" i="2" s="1"/>
  <c r="J37" i="2" s="1"/>
  <c r="I28" i="2"/>
  <c r="J28" i="2" s="1"/>
  <c r="I27" i="2"/>
  <c r="J27" i="2" s="1"/>
  <c r="I26" i="2"/>
  <c r="J26" i="2" s="1"/>
  <c r="I25" i="2"/>
  <c r="J25" i="2" s="1"/>
  <c r="I24" i="2"/>
  <c r="J24" i="2" s="1"/>
  <c r="I23" i="2"/>
  <c r="J23" i="2" s="1"/>
  <c r="J29" i="2" s="1"/>
  <c r="I20" i="2"/>
  <c r="J20" i="2" s="1"/>
  <c r="I19" i="2"/>
  <c r="J19" i="2" s="1"/>
  <c r="I18" i="2"/>
  <c r="J18" i="2" s="1"/>
  <c r="I17" i="2"/>
  <c r="J17" i="2" s="1"/>
  <c r="I16" i="2"/>
  <c r="J16" i="2" s="1"/>
  <c r="J21" i="2" s="1"/>
  <c r="I9" i="2"/>
  <c r="J9" i="2" s="1"/>
  <c r="I11" i="2"/>
  <c r="J11" i="2" s="1"/>
  <c r="I12" i="2"/>
  <c r="J12" i="2" s="1"/>
  <c r="I13" i="2"/>
  <c r="J13" i="2" s="1"/>
  <c r="I3" i="2"/>
  <c r="I7" i="2"/>
  <c r="J7" i="2" s="1"/>
  <c r="I5" i="2"/>
  <c r="J5" i="2" s="1"/>
  <c r="J3" i="2"/>
  <c r="K10" i="11" l="1"/>
  <c r="K17" i="11"/>
  <c r="K22" i="11"/>
</calcChain>
</file>

<file path=xl/sharedStrings.xml><?xml version="1.0" encoding="utf-8"?>
<sst xmlns="http://schemas.openxmlformats.org/spreadsheetml/2006/main" count="544" uniqueCount="298">
  <si>
    <t>Item</t>
  </si>
  <si>
    <t>Especificações</t>
  </si>
  <si>
    <t>DISTRIBUIÇÃO</t>
  </si>
  <si>
    <t>QTDE ANUAL</t>
  </si>
  <si>
    <t>Preço 1</t>
  </si>
  <si>
    <t>Preço 2</t>
  </si>
  <si>
    <t xml:space="preserve">Preço 3 </t>
  </si>
  <si>
    <t xml:space="preserve">Menor Preço </t>
  </si>
  <si>
    <t>Custo Anual</t>
  </si>
  <si>
    <t>Custo Mensal</t>
  </si>
  <si>
    <t>UNIFORME - MASCULINO (AUXILIAR ADMINISTRATIVO, ENCARREGADO, OPERADOR DE FOTOCOPIADORA, OPERADOR DE MESA TELEFÔNICA, RECEPCIONISTA)</t>
  </si>
  <si>
    <t>UNIFORMES  - FEMININO(AUXILIAR ADMINISTRATIVO, ENCARREGADO, OPERADOR DE FOTOCOPIADORA, OPERADOR DE MESA TELEFÔNICA, RECEPCIONISTA)</t>
  </si>
  <si>
    <t xml:space="preserve">Terno masculino em microfibra poliéster, cor preta e com costura reforçada. </t>
  </si>
  <si>
    <t>2 peças por semestre</t>
  </si>
  <si>
    <t>Terno em microfibra poliéster, cor preta e com costura reforçada. Obs: Calça com cós alto e bolsos nas laterais da roupa ( anatômico, acompanha toda a curva da cintura)</t>
  </si>
  <si>
    <t>Gravata em tecido 100% poliéster ou seda, de boa qualidade e na cor
preta.</t>
  </si>
  <si>
    <t>Lenço em crepe, de boa qualidade e na cor preta.</t>
  </si>
  <si>
    <t xml:space="preserve">Camisa social na cor branca, sem transparência, com mangas longas. </t>
  </si>
  <si>
    <t>5 peças por semestre</t>
  </si>
  <si>
    <t>Camisa social na cor branca e sem transparência. Mangas curtas e
botões com fechamento duplo, fabricada em tecido tricoline com elastano</t>
  </si>
  <si>
    <t>Par de sapatos social casual na cor preta, antiderrapante e
macio, linha conforto. Modelos de referência: Comfort shoes, Bertelli,
BR2 Floater Confort, Corflex</t>
  </si>
  <si>
    <t>2 pares por semestre</t>
  </si>
  <si>
    <t>Par de sapatilha, sem salto, social na cor preta, antiderrapante, macio,
linha conforto. Modelos de referência: Comfortflex, Modare, Beira Rio</t>
  </si>
  <si>
    <t xml:space="preserve">Kit com 5 pares de meias social, 100% poliamida, na cor preta, cano
médio. Marca de referência: Trifil, Lupo, Selene </t>
  </si>
  <si>
    <t>1 kit por semestre</t>
  </si>
  <si>
    <t>Kit com 5 pares de meias femininas social, fio 20, na cor preta, 3/4. Marca de referência: Trifil, Lupo, Selene.</t>
  </si>
  <si>
    <t>1 por semestre</t>
  </si>
  <si>
    <t>Cinto de couro legítimo na cor preta, fechamento: fivela. Marca de
referência: Democrata, Ferracini, Fasolo, Bellvolpe</t>
  </si>
  <si>
    <t>Sueter básico de tricô, na cor preta, decote tipo "V", liso, sem estampas, manga longa.</t>
  </si>
  <si>
    <t xml:space="preserve">TOTAL MENSAL </t>
  </si>
  <si>
    <t>Média de uniformes feminino e masculino.</t>
  </si>
  <si>
    <t>UNIFORMES (JARDINEIRO)</t>
  </si>
  <si>
    <r>
      <rPr>
        <sz val="11"/>
        <color rgb="FF000000"/>
        <rFont val="Aptos Display"/>
        <scheme val="major"/>
      </rPr>
      <t xml:space="preserve">Calça comprida com elástico e cordão,tecido e acabamento apropriados ao trabalho, com costura reforçada. </t>
    </r>
    <r>
      <rPr>
        <b/>
        <sz val="11"/>
        <color rgb="FF000000"/>
        <rFont val="Aptos Display"/>
        <scheme val="major"/>
      </rPr>
      <t>Especificação do tecido:</t>
    </r>
    <r>
      <rPr>
        <sz val="11"/>
        <color rgb="FF000000"/>
        <rFont val="Aptos Display"/>
        <scheme val="major"/>
      </rPr>
      <t xml:space="preserve"> preferencialmente brim.</t>
    </r>
  </si>
  <si>
    <t>Camiseta malha fria "PV", manga longa com punho, tecido com proteção solar UV, gola redonda e logomarca de identificação da empresa.</t>
  </si>
  <si>
    <t>Kit com 5 pares de meias cano longo em algodão, na cor cinza ou preta.</t>
  </si>
  <si>
    <t>Botina ou bota de segurança em couro, de solado liso e antiderrapante e bico de PVC. Marcas de referência: Marluvas Vulcaflex, Fujiwara, Usafe</t>
  </si>
  <si>
    <t>2 par por semestre</t>
  </si>
  <si>
    <t>Agasalho básico de cor única, sem estampas, fechado na frente, gola redonda, sem capuz, malha flanelada e grossa (apropriada para o frio), sem bolsos e logomarca de identificação da empresa.</t>
  </si>
  <si>
    <t>UNIFORME  - MASCULINO  (AUXILIAR DE BIBLIOTECA)</t>
  </si>
  <si>
    <t>UNIFORME - FEMININO (AUXILIAR DE BIBLIOTECA)</t>
  </si>
  <si>
    <t>Calça comprida, tipo Jeans, cor azul, com bolsos laterais e anteriores.</t>
  </si>
  <si>
    <t>2 peças a cada 06 meses</t>
  </si>
  <si>
    <t>Camiseta de malha fria "PV", com gola polo e mangas curtas, na cor preta e com logomarca de identificação da empresa.</t>
  </si>
  <si>
    <t>5 por semestre</t>
  </si>
  <si>
    <t>Par de sapatênis casual na cor preta, antiderrapante, linha conforto.</t>
  </si>
  <si>
    <t>2 pares a cada 06 meses</t>
  </si>
  <si>
    <t>"Par de sapatilha, sem salto, social na cor preta, antiderrapante, macio,
linha conforto. Modelos de referência: Comfortflex, Modare, Beira Rio"</t>
  </si>
  <si>
    <t>Kit com 5 pares de meias, tecido de algodão, na cor preta.</t>
  </si>
  <si>
    <t>Cinto de nylon, com fechamento por fivela, na cor preta.</t>
  </si>
  <si>
    <t>Sueter básico de tricô, na cor preta, decote tipo "V", liso, sem estampas, manga longa e com logomarca de identificação da empresa.</t>
  </si>
  <si>
    <t>TOTAL MENSAL</t>
  </si>
  <si>
    <t>UNIFORMES (ALMOXARIFES, CARREGADOR E MARCENEIRO MODELISTA)</t>
  </si>
  <si>
    <t>Camiseta de malha fria "PV", cor única, na cor preta, com gola polo e mangas curtas e com locomarca de identificação da empresa.</t>
  </si>
  <si>
    <t>5 peças a cada 06 meses</t>
  </si>
  <si>
    <t>Kit com 5 pares de meias cano longo em algodão branca.</t>
  </si>
  <si>
    <t>Botina ou bota de segurança em couro, de solado liso e antiderrapante e bico de aço. Marcas de referência: Marluvas Vulcaflex, Fujiwara, Usafe</t>
  </si>
  <si>
    <t>Agasalho básico de cor única, sem estampas, fechado na frente, gola redonda, sem capuz, malha flanelada e grossa (apropriada para o frio), sem bolsos.  Opções de cores: azul marinho, cinza chumbo, preto ou verde oliva ou outra opção adequada ao trabalho.</t>
  </si>
  <si>
    <t>1 semestre</t>
  </si>
  <si>
    <r>
      <rPr>
        <sz val="11"/>
        <color rgb="FF000000"/>
        <rFont val="Aptos Display"/>
        <scheme val="major"/>
      </rPr>
      <t xml:space="preserve">Cinto </t>
    </r>
    <r>
      <rPr>
        <b/>
        <sz val="11"/>
        <color rgb="FF000000"/>
        <rFont val="Aptos Display"/>
        <scheme val="major"/>
      </rPr>
      <t>de nylon na cor preta,</t>
    </r>
    <r>
      <rPr>
        <sz val="11"/>
        <color rgb="FF000000"/>
        <rFont val="Aptos Display"/>
        <scheme val="major"/>
      </rPr>
      <t xml:space="preserve"> com fechamento por </t>
    </r>
    <r>
      <rPr>
        <b/>
        <sz val="11"/>
        <color rgb="FF000000"/>
        <rFont val="Aptos Display"/>
        <scheme val="major"/>
      </rPr>
      <t>fivela fabricada em metal resistente.</t>
    </r>
  </si>
  <si>
    <t>UNIFORMES (LAVADOR DE VEÍCULOS)</t>
  </si>
  <si>
    <r>
      <rPr>
        <sz val="11"/>
        <color rgb="FF000000"/>
        <rFont val="Aptos Display"/>
        <scheme val="major"/>
      </rPr>
      <t xml:space="preserve">Agasalho básico de cor única, sem estampas, fechado na frente, gola redonda, sem capuz, malha flanelada e grossa (apropriada para o frio), sem bolsos. </t>
    </r>
    <r>
      <rPr>
        <b/>
        <sz val="11"/>
        <color rgb="FF000000"/>
        <rFont val="Aptos Display"/>
        <scheme val="major"/>
      </rPr>
      <t>Opções de cores</t>
    </r>
    <r>
      <rPr>
        <sz val="11"/>
        <color rgb="FF000000"/>
        <rFont val="Aptos Display"/>
        <scheme val="major"/>
      </rPr>
      <t>: azul marinho, cinza chumbo, preto ou verde oliva ou outra opção adequada ao trabalho.</t>
    </r>
  </si>
  <si>
    <r>
      <rPr>
        <sz val="11"/>
        <color rgb="FF000000"/>
        <rFont val="Aptos Display"/>
        <scheme val="major"/>
      </rPr>
      <t xml:space="preserve">Calça comprida em "tactel", tecido poliéster, com elástico e cordão.  </t>
    </r>
    <r>
      <rPr>
        <b/>
        <sz val="11"/>
        <color rgb="FF000000"/>
        <rFont val="Aptos Display"/>
        <scheme val="major"/>
      </rPr>
      <t>Opções de cores:</t>
    </r>
    <r>
      <rPr>
        <sz val="11"/>
        <color rgb="FF000000"/>
        <rFont val="Aptos Display"/>
        <scheme val="major"/>
      </rPr>
      <t xml:space="preserve"> azul marinho, cinza chumbo, preto ou verde oliva ou outra opção adequada ao trabalho.</t>
    </r>
  </si>
  <si>
    <r>
      <rPr>
        <sz val="11"/>
        <color rgb="FF000000"/>
        <rFont val="Aptos Display"/>
        <scheme val="major"/>
      </rPr>
      <t xml:space="preserve">Camiseta em malha fria "PV" de manga curta, com a logomarca da empresa visível.  </t>
    </r>
    <r>
      <rPr>
        <b/>
        <sz val="11"/>
        <color rgb="FF000000"/>
        <rFont val="Aptos Display"/>
        <scheme val="major"/>
      </rPr>
      <t xml:space="preserve">Opções de cores: </t>
    </r>
    <r>
      <rPr>
        <sz val="11"/>
        <color rgb="FF000000"/>
        <rFont val="Aptos Display"/>
        <scheme val="major"/>
      </rPr>
      <t>azul marinho, cinza chumbo, preto ou verde oliva ou outra opção adequada ao trabalho.</t>
    </r>
  </si>
  <si>
    <t>Kit com 5 pares de meias cano longo em algodão branca ou cinza.</t>
  </si>
  <si>
    <t>1 kit a cada 06 meses</t>
  </si>
  <si>
    <t>EPIs (JARDINAGEM)</t>
  </si>
  <si>
    <t>Avental PVC com forro preto, com 1,2 metros.</t>
  </si>
  <si>
    <t>2 peças por ano</t>
  </si>
  <si>
    <t>Boné legionário com proteção na nuca e orelhas.</t>
  </si>
  <si>
    <r>
      <t xml:space="preserve">Bota PVC longa, com forro, na cor preta. </t>
    </r>
    <r>
      <rPr>
        <b/>
        <sz val="11"/>
        <color theme="1"/>
        <rFont val="Aptos Display"/>
        <family val="2"/>
        <scheme val="major"/>
      </rPr>
      <t>Especificação técnica: CA 36026</t>
    </r>
  </si>
  <si>
    <t>Capa de chuva em PVC com forro, na cor amarela, verde oliva ou preta, com mangas e capuz.</t>
  </si>
  <si>
    <r>
      <t xml:space="preserve">Luva de segurança, tricotada em poliéster, modelo cinco dedos cobertura em banho na palma, dorso e dedos em látex corrugado. Punho tricotado. </t>
    </r>
    <r>
      <rPr>
        <b/>
        <sz val="11"/>
        <color rgb="FF000000"/>
        <rFont val="Aptos Display"/>
        <scheme val="major"/>
      </rPr>
      <t>Especificação técnica: CA 46074</t>
    </r>
  </si>
  <si>
    <t>6 peças por ano</t>
  </si>
  <si>
    <t>Macacão de segurança descartável com proteção contra agentes químicos.</t>
  </si>
  <si>
    <t>20 peças por ano</t>
  </si>
  <si>
    <t>Máscara de proteção PFF2 com carvão ativado e válvula "pro safety"</t>
  </si>
  <si>
    <t>30 peças por ano</t>
  </si>
  <si>
    <t>Óculos de proteção, lente incolor em policarbonato, antiembaçante e antirrisco.</t>
  </si>
  <si>
    <r>
      <t xml:space="preserve">Perneira de segurança, fabricada em material sintético, com três talas internas para melhor rigidez e resistência contra impactos, fechamento em velcro e presilhas que permitem o ajuste.  </t>
    </r>
    <r>
      <rPr>
        <b/>
        <sz val="11"/>
        <color theme="1"/>
        <rFont val="Aptos Display"/>
        <family val="2"/>
        <scheme val="major"/>
      </rPr>
      <t>Especificação técnica: CA  48047</t>
    </r>
  </si>
  <si>
    <t>1 peça por ano</t>
  </si>
  <si>
    <t>Protetor auditivo (abafador) tipo concha. Marcas de referência: 3M, Vonder, Wurth.</t>
  </si>
  <si>
    <t>Protetor facial, em tela de nylon ou aço, apropriado para cortadores de grama ou árvores e/ou operadores de roçadeira. Dimensões aproximadas: 8"X12" (polegadas)/ 21 cm X 31 cm.</t>
  </si>
  <si>
    <t>Protetor solar com fator de proteção solar para corpo e face, com fator de proteção 60, no mínimo.</t>
  </si>
  <si>
    <t>6 unidades por ano</t>
  </si>
  <si>
    <r>
      <t xml:space="preserve">Luva de segurança, tricotada com fios de poliamida, sem costura, revestida na palma, face palmar e pontas dos dedos com poliuretano, punho com elastano, formato anatômico. </t>
    </r>
    <r>
      <rPr>
        <b/>
        <sz val="11"/>
        <color rgb="FF000000"/>
        <rFont val="Aptos Display"/>
        <scheme val="major"/>
      </rPr>
      <t>Especificação técnica: CA  32034</t>
    </r>
  </si>
  <si>
    <t>4 unidades por ano</t>
  </si>
  <si>
    <r>
      <t>Luva Latex Multiuso Super Pro - Luva de segurança confeccionadas em latex natural, revestida internamente com flocos de algodão e frisos antiderrapantes.</t>
    </r>
    <r>
      <rPr>
        <b/>
        <sz val="11"/>
        <color rgb="FF000000"/>
        <rFont val="Aptos Display"/>
        <scheme val="major"/>
      </rPr>
      <t xml:space="preserve"> Especificação técnica: CA 37277</t>
    </r>
  </si>
  <si>
    <t>24 unidades por ano</t>
  </si>
  <si>
    <t>Palmilha Ortopédica Anatômica Gel Confort. Ideal para calçados fechados como Botas e Coturnos. Dimensões aproximadas: cerca de 2,5 cm de altura no calcanhar e 1 cm na ponta.</t>
  </si>
  <si>
    <t>EPIs (CARREGADOR DE MÓVEIS)</t>
  </si>
  <si>
    <t>Jaleco comprido (comprimento: meio da coxa), mangas curtas e bolsos frontais nas partes inferior e superior. Observação: tecido resistente para suportar as atividades diárias. Opções de cores: azul marinho, cinza chumbo, preto ou verde oliva ou outra opção adequada ao trabalho.</t>
  </si>
  <si>
    <t>1 peças a cada 06 meses</t>
  </si>
  <si>
    <r>
      <t xml:space="preserve">Luva de segurança tricotada em fios de algodão, revestida em latex natural, borracha vulcanizada, cor escura. Marcas de referência: Kalipso, Vonder, Volk do Brasil, Danny.  </t>
    </r>
    <r>
      <rPr>
        <b/>
        <sz val="11"/>
        <color theme="1"/>
        <rFont val="Aptos Display"/>
        <family val="2"/>
        <scheme val="major"/>
      </rPr>
      <t>Especificação técnica: CA</t>
    </r>
    <r>
      <rPr>
        <sz val="11"/>
        <color theme="1"/>
        <rFont val="Aptos Display"/>
        <family val="2"/>
        <scheme val="major"/>
      </rPr>
      <t xml:space="preserve"> </t>
    </r>
    <r>
      <rPr>
        <b/>
        <sz val="11"/>
        <color theme="1"/>
        <rFont val="Aptos Display"/>
        <family val="2"/>
        <scheme val="major"/>
      </rPr>
      <t xml:space="preserve"> 30518</t>
    </r>
  </si>
  <si>
    <t>3 peças a cada 06 meses</t>
  </si>
  <si>
    <r>
      <t xml:space="preserve">Capacete para proteção contra impactos de objetos sobre o crânio. Marcas de referência: 3M, Vermel, SecureFit. </t>
    </r>
    <r>
      <rPr>
        <b/>
        <sz val="11"/>
        <color theme="1"/>
        <rFont val="Aptos Display"/>
        <family val="2"/>
        <scheme val="major"/>
      </rPr>
      <t>Especificação técnica: CA  29638</t>
    </r>
  </si>
  <si>
    <t>1 peças por ano</t>
  </si>
  <si>
    <r>
      <t xml:space="preserve">Luva de segurança tricotada em fios de algodão e poliéster, palma e face palmar dos dedos com pigmentos antiderrapantes de PVC, extremidade dos dedos com reforço de borracha de PVC. Punho com elástico, com acabamento overloque. Marcas de referência: Vonder, Kalipso, Volk do Brasil.  </t>
    </r>
    <r>
      <rPr>
        <b/>
        <sz val="11"/>
        <color rgb="FF000000"/>
        <rFont val="Aptos Display"/>
        <scheme val="major"/>
      </rPr>
      <t>Especificação técnica: CA 34491</t>
    </r>
  </si>
  <si>
    <t>3 unidades por semestre</t>
  </si>
  <si>
    <r>
      <rPr>
        <sz val="11"/>
        <color rgb="FF000000"/>
        <rFont val="Aptos Display"/>
        <scheme val="major"/>
      </rPr>
      <t>Cinta ergonômica para Lombar Dortler Com Suspensório. Confeccionada em lona, possui fechamento duplo em velcro ajustável, suspensório regulável, varetas anatômicas em plástico rígido e EVA. Dimensões: (3,5 x 20 x 22)cm.</t>
    </r>
    <r>
      <rPr>
        <b/>
        <sz val="11"/>
        <color rgb="FF000000"/>
        <rFont val="Aptos Display"/>
        <scheme val="major"/>
      </rPr>
      <t xml:space="preserve">  Especificação técnica: D414</t>
    </r>
  </si>
  <si>
    <t>1 unidade por semestre</t>
  </si>
  <si>
    <t>EPIs (ALMOXARIFE)</t>
  </si>
  <si>
    <t>Capacete para proteção contra impactos de objetos sobre o crânio.</t>
  </si>
  <si>
    <r>
      <rPr>
        <sz val="11"/>
        <color rgb="FF000000"/>
        <rFont val="Aptos Display"/>
        <scheme val="major"/>
      </rPr>
      <t xml:space="preserve">Luva de segurança confeccionada em suporte têxtil, revestimento em poliuretano na palma, face palmar e ponta dos dedos, punho tricotado com elástico, dorso descoberto.  </t>
    </r>
    <r>
      <rPr>
        <b/>
        <sz val="11"/>
        <color rgb="FF000000"/>
        <rFont val="Aptos Display"/>
        <scheme val="major"/>
      </rPr>
      <t>Especificação técnica: CA 32034</t>
    </r>
  </si>
  <si>
    <t>EPIs (MARCENEIRO MODELISTA)</t>
  </si>
  <si>
    <t>1 peça a cada 06 meses</t>
  </si>
  <si>
    <r>
      <t xml:space="preserve">Luva de segurança confeccionada em suporte têxtil, revestimento em poliuretano na palma, face palmar e ponta dos dedos, punho tricotado com elástico, dorso descoberto. Marcas de referência: Super Safety, Vonder, Volk do Brasil.  </t>
    </r>
    <r>
      <rPr>
        <b/>
        <sz val="11"/>
        <color rgb="FF000000"/>
        <rFont val="Aptos Display"/>
        <scheme val="major"/>
      </rPr>
      <t>Especificação técnica: CA 32034</t>
    </r>
  </si>
  <si>
    <t>Óculos de proteção lente incolor em policarbonato, antiembaçante e antirrisco, com proteção UV.</t>
  </si>
  <si>
    <r>
      <t xml:space="preserve">Máscara Respirador Átomos PFF2 Com Válvula (Respirador purificador de ar, semifacial filtrante para partículas classe pff2 (s), dobrável, com válvula de exalação);  clipe nasal interno para maior conforto; elástico fixado diretamente ao respirador; estrutura com 3 camadas; camada superior: Tecido em fibra sintética de polipropileno; camada do meio: Manta estruturante de fibra sintética; filtro: Tecido de fibra sintética com tratamento eletrostático. </t>
    </r>
    <r>
      <rPr>
        <b/>
        <sz val="11"/>
        <color rgb="FF000000"/>
        <rFont val="Aptos Display"/>
        <scheme val="major"/>
      </rPr>
      <t>Especificação técnica: CA 44746</t>
    </r>
  </si>
  <si>
    <t>EPIs (LAVAGEM DE VEÍCULOS)</t>
  </si>
  <si>
    <t>6 peças a cada 1ano</t>
  </si>
  <si>
    <t>2 peças a cada 1 ano</t>
  </si>
  <si>
    <r>
      <t xml:space="preserve">Luva em látex natural, palma e dedos antiderrapantes, punho longo em virola que prende-se ao braço, evitando a entrada de líquidos.  Marcas de referência: Volk do Brasil. </t>
    </r>
    <r>
      <rPr>
        <b/>
        <sz val="11"/>
        <color theme="1"/>
        <rFont val="Aptos Display"/>
        <family val="2"/>
        <scheme val="major"/>
      </rPr>
      <t>Especificação técnica: CA 15100</t>
    </r>
  </si>
  <si>
    <t>12 peças a cada 1 ano</t>
  </si>
  <si>
    <t xml:space="preserve"> 15 peças a cada 1 ano</t>
  </si>
  <si>
    <t>Unidade de medida</t>
  </si>
  <si>
    <t>Menor Preço</t>
  </si>
  <si>
    <t>MATERIAIS – SERVIÇOS DE JARDINAGEM</t>
  </si>
  <si>
    <t>Adjuvante Óleo mineral.</t>
  </si>
  <si>
    <t>frasco com 1 litro</t>
  </si>
  <si>
    <t>Adubo químico NPK 10-10-10.</t>
  </si>
  <si>
    <t>pacote com 1 kg</t>
  </si>
  <si>
    <t>Adubo químico NPK 4-14-8.</t>
  </si>
  <si>
    <t>Argila expandida pequena.</t>
  </si>
  <si>
    <t>saco com 50 litros</t>
  </si>
  <si>
    <t>Calcário dolomítico para gramado.</t>
  </si>
  <si>
    <t>saco com 25 kg</t>
  </si>
  <si>
    <t>Fio de nylon 2mm para aparador de grama.</t>
  </si>
  <si>
    <t>rolo de 100 metros</t>
  </si>
  <si>
    <t>Fio de nylon 1,5mm para máquina elétrica utilizada para dar acabamento no gramado.</t>
  </si>
  <si>
    <t>Combustível gasolina para aparador de grama.</t>
  </si>
  <si>
    <t>litro</t>
  </si>
  <si>
    <t>Herbicida não seletivo.</t>
  </si>
  <si>
    <t>Herbicida seletivo de ação sistêmica.</t>
  </si>
  <si>
    <t>Inseticida piretroide.</t>
  </si>
  <si>
    <t>Fungicida concentrado</t>
  </si>
  <si>
    <t>Desinfestante seletivo para gramado.</t>
  </si>
  <si>
    <t>frasco com 60ml</t>
  </si>
  <si>
    <t>Fertilizante especial calda bordalesa.</t>
  </si>
  <si>
    <t>Húmus de minhoca para tratar a terra de vasos e jardins.</t>
  </si>
  <si>
    <t>kg</t>
  </si>
  <si>
    <t>Limitador "separador" de grama.</t>
  </si>
  <si>
    <t>rolo de 50 metros</t>
  </si>
  <si>
    <t>Óleo lubrificante - 4 tempos.</t>
  </si>
  <si>
    <t>frasco com 500ml</t>
  </si>
  <si>
    <t>Óleo lubrificante - 2 tempos.</t>
  </si>
  <si>
    <t>Prato para vaso em polietileno, na cor concreto em tamanho de 26cm de diâmetro x 4cm de altura.</t>
  </si>
  <si>
    <t>unidade</t>
  </si>
  <si>
    <t>Saco plástico para coleta de lixo na cor cinza e com capacidade para 60 litros.</t>
  </si>
  <si>
    <t>pacote com 100 unidades</t>
  </si>
  <si>
    <t>Saco plástico para coleta de lixo "reforçado" na cor preta e com capacidade para 100 litros.</t>
  </si>
  <si>
    <t>Terra vegetal preparada.</t>
  </si>
  <si>
    <t>Uréia</t>
  </si>
  <si>
    <t>pacote com 1kg</t>
  </si>
  <si>
    <t>Vaso no formato de cone em polietileno, na cor concreto e nas dimensões aproximadas de 45cm x 30.</t>
  </si>
  <si>
    <t>Vassourão com 40cm,  com cabo de PVC.</t>
  </si>
  <si>
    <t>Galão de emergência de 5 litros certificado pelo INMETRO.</t>
  </si>
  <si>
    <t>Unidade</t>
  </si>
  <si>
    <t>Vassoura com cerdas duras (fibra), com cabo. Dimensões aprox.: 30 cm. Marcas de referência: Condor, Bettanin</t>
  </si>
  <si>
    <t>Terra vermelha para cobertura de jardim. quantidade aproximada para fornecimento: uma caçamba contendo cerca de 5m³</t>
  </si>
  <si>
    <t xml:space="preserve"> m³</t>
  </si>
  <si>
    <t xml:space="preserve"> 5m³</t>
  </si>
  <si>
    <t>Grama esmeralda, prontas para plantio.</t>
  </si>
  <si>
    <t>m²</t>
  </si>
  <si>
    <t>60 m²</t>
  </si>
  <si>
    <t>Grama batatais, prontas para plantio</t>
  </si>
  <si>
    <t>Espada de São Jorge - muda de tamanho mínimo 40 a 60 cm de altura</t>
  </si>
  <si>
    <t>Zamioculca – muda de tamanho mínimo de 35cm de altura.</t>
  </si>
  <si>
    <t>Palmeira Raphis - muda de tamanho
mínimo de 1,20 a 1,50 metros.</t>
  </si>
  <si>
    <t>Agave palito ou filifera ou salmiana ou
dragão – muda de tamanho mínimo de 30 a
50 cm de altura.</t>
  </si>
  <si>
    <t>Hibisco nas cores amarela ou lilás ou
laranja – muda de tamanho mínimo de 50 a
70 cm.</t>
  </si>
  <si>
    <t>Azaleia nas cores lilás ou rósea - muda de tamanho mínimo 70cm.</t>
  </si>
  <si>
    <t xml:space="preserve">Estrelícia Estrelitzia (Touceira média) – muda de tamanho mínimo de 40 a 70 cm de altura. </t>
  </si>
  <si>
    <t>Agapanto branca ou azul ou lilás - muda de tamanho mínino 40 a 70 cm.</t>
  </si>
  <si>
    <t>Pedra Para Jardim Seixo Dolomita Branca Nº2</t>
  </si>
  <si>
    <t>saco com 10 kg</t>
  </si>
  <si>
    <t>MATERIAIS – LAVAGEM DE VEÍCULOS</t>
  </si>
  <si>
    <t>Boina dupla face para polimento com politriz</t>
  </si>
  <si>
    <t>Cera híbrida para polimento de automóveis. Froma do produto: Spray.  Marca de referência: Carnaúba Hybrid wax - Vonixx, Superbrilho Luxcar - carnáuba, Hibrid Ceramic Wax - Meguiar's, Cera líquida com carnáuba  Gran Brilho - UNGROL.</t>
  </si>
  <si>
    <t>Escova de mão oval em nylon - Dimensões: 14,5 x 6 x 8,2 cm</t>
  </si>
  <si>
    <t>Luva de microfibra. Ideal para limpeza de automóveis. Fabricada em poliéster e poliamida. Marcas de referência: Vonder, Vintex, Tramontina, Vonixx</t>
  </si>
  <si>
    <t>Flanela de micro fibra, tamanho aproximado de 40 x 60cm</t>
  </si>
  <si>
    <t>Brilha pneu.</t>
  </si>
  <si>
    <t>Galão 5 L</t>
  </si>
  <si>
    <t>Restaurador de vidros. Preferencialmente sem perfume. Forma do produto: líquida. Ideal para restaurar a transparência em vidros automotivos e remover marcas de chuva ácida (água incrustada), além de impurezas e contaminantes de difícil remoção que não são eliminados na limpeza convencional. Marcas de referência: Vonixx, Evox, Rodabrill, Radnaq, Orbi química.</t>
  </si>
  <si>
    <t xml:space="preserve"> ml</t>
  </si>
  <si>
    <t>Capturador ou  neutralizador de odores para automóveis. Marca de referência: Capterplus, Rotibril, Meguiar's</t>
  </si>
  <si>
    <t>ml</t>
  </si>
  <si>
    <t>Pincel para limpeza e aplicação do brilha pneu com cabo plástico. Tamanho total do pincel aproximadamente 28 cm. Largura das cerdas aproximadamente 7 cm</t>
  </si>
  <si>
    <t>Querosene para uso automotivo</t>
  </si>
  <si>
    <t>Litro</t>
  </si>
  <si>
    <t>Shampoo automotivo concentrado (lava auto). pH neutro. Marcar de referência: Vintex, Vonder, Super concentrado V floc -Vonixx, Pro Wash - car collection professional detailer,</t>
  </si>
  <si>
    <t>litro ou ml</t>
  </si>
  <si>
    <t>Balde plástico preto, alça em metal e com capacidade para 12 litros</t>
  </si>
  <si>
    <t>Rodo em alumínio 100cm com cabo em alumínio 150cm</t>
  </si>
  <si>
    <t>Hidratante e limpador de couro automotivo. Marcas de referência: Wurth, Hidracouro Diamond-Vonixx, Proauto, Finisher, Meguiars</t>
  </si>
  <si>
    <t>Desengraxante flotador para limpezas difíceis de superfícies diversas. Marca de referência: Vonixx impact, Batom Black</t>
  </si>
  <si>
    <t>Adaptador (divisor, distribuidor) para mangueira ½ bifurcada</t>
  </si>
  <si>
    <t>Bomba polvilhadeira de formicida em pó, tanque plástico translúcido com bocal largo, estribo incorporado ao tanque, bucha da bomba construída em PVC e com capacidade 1 Kg.</t>
  </si>
  <si>
    <t>Cavadeira articulada 150cm com cabo.</t>
  </si>
  <si>
    <t>Enxada com cabo em madeira de 1,5 libras, medidas aproximadas de 21cm x 22,5cm e cabo de madeira de 1,30m.</t>
  </si>
  <si>
    <t>Enxadinha com cabo sacho duas pontas e cabo de madeira de 120 cm. Marcas de referência: Tramontina; Paraboni; Ramada; Trapp.</t>
  </si>
  <si>
    <t>Fação para mato de 16 polegadas, lâmina em aço carbono e cabo de polipropileno.</t>
  </si>
  <si>
    <t>Lima para amolar facão com cabo e no tamanho de 8 polegadas</t>
  </si>
  <si>
    <t>Kit para jardim com ferramentas de aço carbono reforçado. Tipos: pazinha larga, ancinho e e garfo de quatro dentes. Marcas de referência: Tramontina, Primafer, Vonder</t>
  </si>
  <si>
    <t>Tesoura de poda profissional, corte cruzado, feita em aço carbono, cabo em alumínio material do batente emborrachado, com diâmetro de corte de 20mm e nas dimensões 05 x 06 x 20cm.</t>
  </si>
  <si>
    <r>
      <rPr>
        <sz val="11"/>
        <color rgb="FF000000"/>
        <rFont val="Calibri Light"/>
      </rPr>
      <t xml:space="preserve">Mangueira de PVC, com 50m, 1/2" trançada. Obs: antitorção. </t>
    </r>
    <r>
      <rPr>
        <b/>
        <sz val="11"/>
        <color rgb="FF000000"/>
        <rFont val="Calibri Light"/>
      </rPr>
      <t>Marcas de referência: Duraflex, Agroflex, Vonder</t>
    </r>
  </si>
  <si>
    <t>Mangueira microperfurada para irrigação 100m.</t>
  </si>
  <si>
    <t>Irrigador, tipo aspersor giratório de 6 jatos ½ e de metal.</t>
  </si>
  <si>
    <t>Pá de bico com cabo de madeira – Dimensões: Tamanho do cabo: 120cm - Largura da pá: 27 cm</t>
  </si>
  <si>
    <t>Pá Vanga - Dimensões: Comprimento do cabo de madeira: 120 cm - Altura da pá: 30 cm - Largura da ponta da pá: 19,5 cm</t>
  </si>
  <si>
    <r>
      <rPr>
        <sz val="11"/>
        <color rgb="FF000000"/>
        <rFont val="Calibri Light"/>
      </rPr>
      <t>Pulverizador Manual 5 litros.</t>
    </r>
    <r>
      <rPr>
        <b/>
        <sz val="11"/>
        <color rgb="FF000000"/>
        <rFont val="Calibri Light"/>
      </rPr>
      <t xml:space="preserve"> Marcas de referência:</t>
    </r>
    <r>
      <rPr>
        <sz val="11"/>
        <color rgb="FF000000"/>
        <rFont val="Calibri Light"/>
      </rPr>
      <t xml:space="preserve"> Vonder, Wap, Yamaho, Brudden</t>
    </r>
  </si>
  <si>
    <t>Vassoura em polipropileno para jardim, com dimensões aproximadas de 22 dentes, largura de 54mc, altura de 41cm e cabo de madeira de 120cm. Marcas: Tramontina, Trapp, Dalcin</t>
  </si>
  <si>
    <t>Serrote para poda com lâmina em aço carbono flexível, curvada, Tamanho: 12" e com 5 dentes por polegada. Marcas de referência: Tramontina, Vonder, Ramada</t>
  </si>
  <si>
    <t>Serrote podador de galjos, com cabo metálico extensível de 300cm. Marcas dce referência: Ergo, Tramontina, Trapp</t>
  </si>
  <si>
    <t>Tesoura para cerca-viva com lâmina de 12 polegadas e cabo de madeira</t>
  </si>
  <si>
    <r>
      <t xml:space="preserve">Engate rápido com bico em plástico para mangueira de 1/2'' </t>
    </r>
    <r>
      <rPr>
        <b/>
        <sz val="11"/>
        <rFont val="Calibri Light"/>
        <family val="2"/>
      </rPr>
      <t>(kit com três peças).</t>
    </r>
    <r>
      <rPr>
        <sz val="11"/>
        <rFont val="Calibri Light"/>
        <family val="2"/>
      </rPr>
      <t xml:space="preserve"> Marcas de referência: Tramontina, Trapp</t>
    </r>
  </si>
  <si>
    <r>
      <rPr>
        <sz val="11"/>
        <color rgb="FF000000"/>
        <rFont val="Calibri Light"/>
      </rPr>
      <t xml:space="preserve">Pulverizador costal manual, capacidade de 20 litros,  com corpo em plástico de alta resistência com design ergonômico e indicador de capacidade no próprio tanque; com válvula de registro com trava para pulverização contínua; equipado com uma haste para a fixação da alavanca de bombeamento; com alavanca de bombeamento com empunhadura; com cinto para sustentação; acompanhada de kit de bicos. </t>
    </r>
    <r>
      <rPr>
        <b/>
        <sz val="11"/>
        <color rgb="FF000000"/>
        <rFont val="Calibri Light"/>
      </rPr>
      <t xml:space="preserve">Marcas de referência: Tramontina; INTECH MACHINE-GP2000; Jacto; Speedmax Tnt; Tracto; Lynus; Matsuyama, Vonder, Nagano.
</t>
    </r>
  </si>
  <si>
    <t>Tesoura para poda de flores, fabricada em aço inoxidável. Dimensões aprox.: 18,5 cm a 21 cm. Marcas de referência: Trapp, Vonder, Pasisad</t>
  </si>
  <si>
    <t>Extensão Elétrica profissional, com 50 Metros. Características: plug macho 10a com prensa e plug fêmea 10a com prensa (recomendado para ligação de equipamentos elétricos).</t>
  </si>
  <si>
    <t>MATERIAIS – SERVIÇO DE CARREGADOR DE MÓVEIS</t>
  </si>
  <si>
    <t>Bomba de ar manual e vertical para encher pneus, com alavanca, com manômetro acoplado; com plataforma para apoio para encher de forma rápida e facilitada; corpo metálico e plástico resistente. Marca de referência: Vonder, Veloforce.</t>
  </si>
  <si>
    <t>Conjunto de engates (kit com três ou quatro peças) para irrigação para mangueira de 1/2''.  Marcas de referência: Tramontina; House; Famastil; Wap.</t>
  </si>
  <si>
    <t>Mangueira 1/2” trançada 20m. Marcas de referência: Duraflex, Agroflex, Vonder</t>
  </si>
  <si>
    <t>Adaptador em plástico fêmea rosca de 3/4' e redução de 1/2' . Marcas de referência: Tramontina; Paralisad; Vonder</t>
  </si>
  <si>
    <r>
      <t xml:space="preserve">Pulverizador  de espuma (snow foam) </t>
    </r>
    <r>
      <rPr>
        <b/>
        <sz val="11"/>
        <color theme="1"/>
        <rFont val="Aptos Display"/>
        <family val="2"/>
        <scheme val="major"/>
      </rPr>
      <t>manual,</t>
    </r>
    <r>
      <rPr>
        <sz val="11"/>
        <color theme="1"/>
        <rFont val="Aptos Display"/>
        <family val="2"/>
        <scheme val="major"/>
      </rPr>
      <t xml:space="preserve"> 3 em 1, com capacidade para 2 litros. Marca de referência: Wap, Vonixx, Kers speed clean</t>
    </r>
  </si>
  <si>
    <r>
      <t xml:space="preserve">Boina lustro para polimento, adaptada à politriz roto orbital, de 5 polegadas, fabricada em espuma, </t>
    </r>
    <r>
      <rPr>
        <b/>
        <sz val="11"/>
        <color theme="1"/>
        <rFont val="Aptos Display"/>
        <family val="2"/>
        <scheme val="major"/>
      </rPr>
      <t>com velcro.</t>
    </r>
    <r>
      <rPr>
        <sz val="11"/>
        <color theme="1"/>
        <rFont val="Aptos Display"/>
        <family val="2"/>
        <scheme val="major"/>
      </rPr>
      <t xml:space="preserve"> Marcas de referência: Vonixx; Vonder, Kers, Detailler</t>
    </r>
  </si>
  <si>
    <t xml:space="preserve">Unidade </t>
  </si>
  <si>
    <t>Suporte Ventilado para politriz roto orbital  de 5" . Marca de referência: Vonixx, Sigma, Kers.</t>
  </si>
  <si>
    <r>
      <t xml:space="preserve">Adaptador de alumínio para politriz 5/8. </t>
    </r>
    <r>
      <rPr>
        <b/>
        <sz val="11"/>
        <color theme="1"/>
        <rFont val="Aptos Display"/>
        <family val="2"/>
        <scheme val="major"/>
      </rPr>
      <t>Observação:</t>
    </r>
    <r>
      <rPr>
        <sz val="11"/>
        <color theme="1"/>
        <rFont val="Aptos Display"/>
        <family val="2"/>
        <scheme val="major"/>
      </rPr>
      <t xml:space="preserve"> o material deve ser compatível para uso na Politriz Roto Orbital livre 5” 15mm.</t>
    </r>
  </si>
  <si>
    <t>Escada de alumínio com 3 (três) degraus</t>
  </si>
  <si>
    <t>MATERIAIS – MARCENEIRO MODELISTA</t>
  </si>
  <si>
    <t>Kit Serra-copo multiuso (mínimo 5 peças). Marcas de referência: Makita, Bosch, Black in Decker</t>
  </si>
  <si>
    <t>Suporte de extensão de broca e  para parafuradeira flexível</t>
  </si>
  <si>
    <t>Trena  de cinco metros. Material da lâmina: liga de aço, com caixa plástica emborrachada. Marcas de referência: Gadan execellence, Vonder, Irwin, Dexter</t>
  </si>
  <si>
    <t>Nível magnético de mão;  3 bolhas para medições horizontais, verticais e a 45°; fabricado em metal; ase magnética para fixação segura em superfícies metálicas. Marcas de referência: Stanley, Fertak, Vonder, Gedore robust.</t>
  </si>
  <si>
    <t xml:space="preserve">Kit chave-canhão (mínimo de sete peças).  </t>
  </si>
  <si>
    <t>Kit chave allen (mínimo nove peças)</t>
  </si>
  <si>
    <t>Kit chave  torx (mínimo nove peças)</t>
  </si>
  <si>
    <t xml:space="preserve">Alicate 6 polegadas de corte diagonal.  Cabo de borracha. Marcas de referência: STANLEY-84054, Gedore, Vonder. </t>
  </si>
  <si>
    <t>Alicate universal 8". Com cabo de PVC, ponta de aço. Marcas de referência: Tramontina, MTX, Sata, Home &amp; More.</t>
  </si>
  <si>
    <t>Alicate Bico meia cana reto 6". Material do cabo: plástico e borracha. MArcas de referência: Vonder, Bomvink, Tramontina, Ingco.</t>
  </si>
  <si>
    <t>Martelo Unha, com cabo de vibra de vidro. Marcas de referência: MTX, Fiberglass, Stanley NR 27, B-Masx BM-324, Goodyear.</t>
  </si>
  <si>
    <t>Kit chave de fenda e phillips (kit com seis peças)</t>
  </si>
  <si>
    <t>Kit chave combinada (kit com seis peças)</t>
  </si>
  <si>
    <t xml:space="preserve">Segueta (arco de Serra) fixo com lâmina, com 12". Marcas de referência: Starret, Tramontina, Gedore 403. </t>
  </si>
  <si>
    <t xml:space="preserve">Jogo de grampo sargento (1", 2" e 3"), tipo "C". Marcas de referência: Lotus Plus, FORTGPRO-FG8315. </t>
  </si>
  <si>
    <t>Suporte para lixadeira com adaptador para parafusadeira com lixas discos (com mínimo de 20 lixas)</t>
  </si>
  <si>
    <t>Saco de prego, dimensões 18X27.</t>
  </si>
  <si>
    <t>Caixa com parafusos 3,0x12</t>
  </si>
  <si>
    <t>Caixa 100un</t>
  </si>
  <si>
    <t>Caixa com parafusos 3,0x16</t>
  </si>
  <si>
    <t>Caixa com parafusos 3,5x20</t>
  </si>
  <si>
    <t>Caixa com parafusos 3,5x30</t>
  </si>
  <si>
    <t>Caixa com parafusos 3,5x35</t>
  </si>
  <si>
    <t>Caixa com parafusos 3,5x40</t>
  </si>
  <si>
    <t>Caixa com parafusos 4,0x34</t>
  </si>
  <si>
    <t>Caixa com parafusos 4,0x40</t>
  </si>
  <si>
    <t>Caixa com parafusos 4,0x50</t>
  </si>
  <si>
    <t>Adesivo de contato. Pelo líquido 750kg. Marcas de referência: Tekbond,  Cascola, Brascola</t>
  </si>
  <si>
    <t>Fita de borda branca em PVC. Crolo de 300 metros. Largura da fita: 25 mm</t>
  </si>
  <si>
    <t>metro</t>
  </si>
  <si>
    <t>Espátula para cola de contato, dentada. Material : formica.</t>
  </si>
  <si>
    <t>Estopa para polimento e limpeza. 100% algodão. Marcas de referência: Tekbond, Vonder, Proauto, Pirâmide, Resinorte.</t>
  </si>
  <si>
    <t>pacote com 400 g</t>
  </si>
  <si>
    <t>Thinner.  Capacidade: 900 ml. Marcas de referência: Anjo, Itaqua,  Sayerlack.</t>
  </si>
  <si>
    <t>Kit Brocas para madeira (mínimo de cinco peças)</t>
  </si>
  <si>
    <t>Kit Brocas para alvenaria (mínimo de cinco peças)</t>
  </si>
  <si>
    <t>kit Brocas de aço rápido (mínimo de cinco peças)</t>
  </si>
  <si>
    <t>Kit Brocas chatas para madeira (mínimo de cinco peças)</t>
  </si>
  <si>
    <t>Kit de soquetes para parafusos hexagonais (mínimo de quatro peças)</t>
  </si>
  <si>
    <t>Kit com 25 bits para parafusar</t>
  </si>
  <si>
    <t>Kit de bits phillips, encaixe 1/4, comprimento 90 mm, Ph2.</t>
  </si>
  <si>
    <t>Kit de extensores magnéticos para parafusadeira (minímo de três peças)</t>
  </si>
  <si>
    <t>Maleta para ferramentas, tipo sanfonada, com sete gavetas, fabricada em metal. Marcas de referência: Tramontina, Fercar, Vonder</t>
  </si>
  <si>
    <t>Parafusadeira e Furadeira com impacto  1500 RPM sistema de reversão de rotação, para montagens e desmontagens, mandril de aperto rápido 10mm (3/8”), com o carregador (bateria). Marcas de referência: Bosch, DeWalt, Makita</t>
  </si>
  <si>
    <t>Unidade de Medida</t>
  </si>
  <si>
    <t>QTDE</t>
  </si>
  <si>
    <t>Taxa anual de depreciação</t>
  </si>
  <si>
    <t>EQUIPAMENTOS PARA USO GERAL DOS TERCEIRIZADOS</t>
  </si>
  <si>
    <t>Armário roupeiro com 8 portas grandes fabricado em aço inoxidável, na cor cinza, pés com sapatas plásticas protetoras, com pitão para cadeado. Dimensões aproximadas: Altura: 1,96m; Largura: 1,23m; Profundidade: 0,36m.</t>
  </si>
  <si>
    <t>Quantidade de postos</t>
  </si>
  <si>
    <t>Vlr. mensal p/ posto</t>
  </si>
  <si>
    <t>EQUIPAMENTOS PARA USO DO ENCARREGADO</t>
  </si>
  <si>
    <r>
      <t xml:space="preserve">Rádio digital bidirecional. Funcionamento à bateria 3.7V, com antena acoplada ao aparelho, carregador de bateria, manual de uso, clip de cinto,  com pelo menos 50 canais, frequência FHSS ISM 900 MHz, Potência  fr 1W. Botão programável que pode ser utilizado para acessar rapidamente os recursos, podendo haver a possibilidade de "Chamar a Todos (Call All) / Mensagem a Todos (Page All), conectando você a todos os rádios imediatamente, sem ter que buscar em sua lista de canais; com botões de fácil acesso: mecanismo de resposta privada (duas pessoas se conectam na hora e de maneira privada depois da conclusão de uma transmissão em grupo, o que evita que o canal de rádio permaneça ocupado com conversas desnecessárias);  com visor (display iluminado com gráﬁco completo). </t>
    </r>
    <r>
      <rPr>
        <b/>
        <sz val="11"/>
        <color theme="1"/>
        <rFont val="Aptos Display"/>
        <family val="2"/>
        <scheme val="major"/>
      </rPr>
      <t xml:space="preserve">Observação: </t>
    </r>
    <r>
      <rPr>
        <sz val="11"/>
        <color theme="1"/>
        <rFont val="Aptos Display"/>
        <family val="2"/>
        <scheme val="major"/>
      </rPr>
      <t xml:space="preserve">o rádio deverá possuir compatibilidade de pareamento e comunicação com o modelo utilizado pela fiscalização, que é o motorola DTR 620. (Modelo de referência: Motorola DTR  720). </t>
    </r>
    <r>
      <rPr>
        <b/>
        <sz val="11"/>
        <color theme="1"/>
        <rFont val="Aptos Display"/>
        <family val="2"/>
        <scheme val="major"/>
      </rPr>
      <t>Para uso do encarregado, dos carregadores e jardineiro.</t>
    </r>
  </si>
  <si>
    <t>EQUIPAMENTOS - SERVIÇO DE JARDINAGEM</t>
  </si>
  <si>
    <t>Carrinho de mão com roda pneumática.</t>
  </si>
  <si>
    <t xml:space="preserve">Roçadeira a combustão FS 85. Lâmina de nylon. Para trabalhos de corte e limpeza junto a muros, calçadas, canteiros e obstáculos. Ferramenta de corte: Lâmina de 3 facas, Ø 250 mm / Cabeçote de corte TrimCut C 32-2. Potência (kW/CV) 0,95/1,3; Cilindrada (cm³) 25,4; Diametro ferramenta de corte (mm) 250 / 420; Eixo de transmissão na haste Rígido; 
Comprimento total s/ ferramenta de corte (cm)
176; Nível de pressão sonora dB(A) 94. Motor 2 tempos.  Marcas de referência: Stihl FS 85 </t>
  </si>
  <si>
    <t>Cortador de grama/roçadeira com potência entre 5 a 7 HP 4 T à gasolina. Marcas de referência: Trapp, Stihl, Tekna</t>
  </si>
  <si>
    <t>Cortador/aparador de grama (para uso no acabamento), aplicável para fio de nylon e elétrico (potência 1500w). Marcas de referência: Trap, Sthil, Tekna,  Tramontina, Vonder.</t>
  </si>
  <si>
    <t>Carro plataforma fechado em tela e com abertura lateral, capacidade para 300 kg, medidas de 1000 x 600 x 700mm, assoalho em chapa, rodas rodízio de 5'' fabricada em material que não marca ou arranhe o piso.</t>
  </si>
  <si>
    <t>EQUIPAMENTOS - SERVIÇO DE CARREGADOR DE MÓVEIS</t>
  </si>
  <si>
    <t>Carrinho de carga com aba prolongadora, estrutura metálica, roda pneumática (pneu com câmara). Especificações Técnicas: Pneu com câmara de ar: 3,5 x 10''; comp. x larg. x alt.: 43 x 53 x 112 cm, Base: comp. x larg.: 15 x 35 cm. Capacidade de carga: 200 kg</t>
  </si>
  <si>
    <t>Carrinho de carga dobrável com bolsa (fabricada em lona ou tecido Oxford 610  - ou outro tecido resistente similar); com 4 rodas; estrutura em aço carbono ou outra estrutura metálica resistente); para transporte de cargas (livros/processos/resíduos sólidos etc), com alça de altura ajustável, com capacidade de 60 kg a 100 kg (preferencialmente nesta capacidade). Marca de referência: Vonder, Veronna, MK 6, Zênite, Nautika</t>
  </si>
  <si>
    <t>Kit levantador/movedor e deslizadores de cargas (móveis pesados) - com capacidade para suportar até 200 kg; com alavanca anti derrapante e rodinhas; fabricado em material metálico de alta resistência (liga de aço ou ferro e plástico ABS)</t>
  </si>
  <si>
    <t>EQUIPAMENTOS - SERVIÇO DE LAVAGEM DE VEÍCULOS</t>
  </si>
  <si>
    <t>Aspirador de água/pó – Profissional sem ruído, potência mínima de 1400w. Marcas de referência: Wap, Eletrolux, Worker, Karcher</t>
  </si>
  <si>
    <t>Máquina de limpeza de alta pressão profissional, potência 2000w e pressão mínima 1600 PSI. Marcas de referência: Wap, Eletrolux, Worker, Karcher, Vonder</t>
  </si>
  <si>
    <t>Politriz Roto Orbital livre 5” 15mm;  Motor de potência 900W, 220 v;  6 níveis de velocidade. Marcas de referência: For detail, Sigma, Kers, Rotta, Vonder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</si>
</sst>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416]\ * #,##0.00_-;\-[$R$-416]\ * #,##0.00_-;_-[$R$-416]\ * &quot;-&quot;??_-;_-@_-"/>
    <numFmt numFmtId="165" formatCode="[$R$-416]\ #,##0.00"/>
    <numFmt numFmtId="166" formatCode="_-[$R$-416]\ * #,##0.0_-;\-[$R$-416]\ * #,##0.0_-;_-[$R$-416]\ * &quot;-&quot;?_-;_-@_-"/>
    <numFmt numFmtId="167" formatCode="&quot;$&quot;#,##0.000"/>
  </numFmts>
  <fonts count="22" x14ac:knownFonts="1">
    <font>
      <sz val="11"/>
      <color theme="1"/>
      <name val="Aptos Narrow"/>
      <family val="2"/>
      <scheme val="minor"/>
    </font>
    <font>
      <sz val="11"/>
      <color theme="1"/>
      <name val="Aptos Narrow"/>
      <family val="2"/>
      <scheme val="minor"/>
    </font>
    <font>
      <b/>
      <sz val="12"/>
      <color theme="1"/>
      <name val="Aptos Display"/>
      <family val="2"/>
      <scheme val="major"/>
    </font>
    <font>
      <sz val="11"/>
      <color theme="1"/>
      <name val="Aptos Display"/>
      <family val="2"/>
      <scheme val="major"/>
    </font>
    <font>
      <sz val="11"/>
      <color rgb="FF000000"/>
      <name val="Aptos Display"/>
      <scheme val="major"/>
    </font>
    <font>
      <b/>
      <sz val="11"/>
      <color rgb="FF000000"/>
      <name val="Aptos Display"/>
      <scheme val="major"/>
    </font>
    <font>
      <b/>
      <sz val="11"/>
      <color theme="1"/>
      <name val="Aptos Display"/>
      <family val="2"/>
      <scheme val="major"/>
    </font>
    <font>
      <sz val="11"/>
      <color rgb="FF000000"/>
      <name val="Aptos Display"/>
      <family val="2"/>
      <scheme val="major"/>
    </font>
    <font>
      <b/>
      <sz val="11"/>
      <color rgb="FF000000"/>
      <name val="Aptos Display"/>
      <family val="2"/>
      <scheme val="major"/>
    </font>
    <font>
      <b/>
      <sz val="12"/>
      <color rgb="FF000000"/>
      <name val="Calibri Light"/>
      <family val="2"/>
    </font>
    <font>
      <sz val="11"/>
      <color rgb="FF000000"/>
      <name val="Calibri Light"/>
      <family val="2"/>
    </font>
    <font>
      <sz val="11"/>
      <color rgb="FF000000"/>
      <name val="Calibri Light"/>
    </font>
    <font>
      <b/>
      <sz val="11"/>
      <color rgb="FF000000"/>
      <name val="Calibri Light"/>
    </font>
    <font>
      <sz val="11"/>
      <name val="Calibri Light"/>
      <family val="2"/>
    </font>
    <font>
      <b/>
      <sz val="11"/>
      <name val="Calibri Light"/>
      <family val="2"/>
    </font>
    <font>
      <sz val="11"/>
      <color rgb="FF201F1F"/>
      <name val="Aptos Display"/>
      <family val="2"/>
      <scheme val="major"/>
    </font>
    <font>
      <sz val="11"/>
      <color rgb="FF000000"/>
      <name val="Calibri Light"/>
      <charset val="1"/>
    </font>
    <font>
      <sz val="11"/>
      <color rgb="FF242424"/>
      <name val="Aptos Narrow"/>
      <charset val="1"/>
    </font>
    <font>
      <b/>
      <sz val="10"/>
      <color theme="1"/>
      <name val="Aptos Display"/>
      <family val="2"/>
      <scheme val="major"/>
    </font>
    <font>
      <b/>
      <sz val="11"/>
      <color rgb="FF000000"/>
      <name val="Aptos Narrow"/>
      <scheme val="minor"/>
    </font>
    <font>
      <b/>
      <sz val="10"/>
      <color rgb="FF000000"/>
      <name val="Aptos Display"/>
      <scheme val="major"/>
    </font>
    <font>
      <sz val="11"/>
      <color theme="1"/>
      <name val="Aptos Display"/>
      <scheme val="maj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rgb="FFB4C6E7"/>
        <bgColor rgb="FF000000"/>
      </patternFill>
    </fill>
    <fill>
      <patternFill patternType="solid">
        <fgColor rgb="FFFFFFFF"/>
        <bgColor indexed="64"/>
      </patternFill>
    </fill>
    <fill>
      <patternFill patternType="solid">
        <fgColor theme="3" tint="0.74999237037263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59">
    <xf numFmtId="0" fontId="0" fillId="0" borderId="0" xfId="0"/>
    <xf numFmtId="0" fontId="2"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left"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left" vertical="center" wrapText="1"/>
    </xf>
    <xf numFmtId="0" fontId="3" fillId="3"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left" vertical="center" wrapText="1"/>
    </xf>
    <xf numFmtId="0" fontId="3" fillId="0" borderId="7" xfId="0" applyFont="1" applyBorder="1" applyAlignment="1">
      <alignment horizontal="center" vertical="center"/>
    </xf>
    <xf numFmtId="0" fontId="3" fillId="3" borderId="8" xfId="0" applyFont="1" applyFill="1" applyBorder="1" applyAlignment="1">
      <alignment horizontal="center" vertical="center"/>
    </xf>
    <xf numFmtId="0" fontId="10" fillId="0" borderId="10" xfId="0" applyFont="1" applyBorder="1" applyAlignment="1">
      <alignment wrapText="1"/>
    </xf>
    <xf numFmtId="0" fontId="10" fillId="0" borderId="7" xfId="0" applyFont="1" applyBorder="1" applyAlignment="1">
      <alignment wrapText="1"/>
    </xf>
    <xf numFmtId="0" fontId="10" fillId="0" borderId="0" xfId="0" applyFont="1" applyAlignment="1">
      <alignment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3" borderId="1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13" xfId="0" applyFont="1" applyBorder="1" applyAlignment="1">
      <alignment horizontal="left" vertical="center" wrapText="1"/>
    </xf>
    <xf numFmtId="0" fontId="15" fillId="6" borderId="0" xfId="0" applyFont="1" applyFill="1" applyAlignment="1">
      <alignment horizontal="left" wrapTex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14"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3" fillId="3" borderId="0" xfId="0" applyFont="1" applyFill="1" applyAlignment="1">
      <alignment horizontal="center" vertical="center"/>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3" borderId="20" xfId="0" applyFont="1" applyFill="1" applyBorder="1" applyAlignment="1">
      <alignment horizontal="center" vertical="center" wrapText="1"/>
    </xf>
    <xf numFmtId="0" fontId="3" fillId="0" borderId="15" xfId="0" applyFont="1" applyBorder="1" applyAlignment="1">
      <alignment horizontal="center" vertical="center"/>
    </xf>
    <xf numFmtId="0" fontId="16" fillId="0" borderId="7" xfId="0" applyFont="1" applyBorder="1" applyAlignment="1">
      <alignment horizontal="center"/>
    </xf>
    <xf numFmtId="0" fontId="3" fillId="0" borderId="7" xfId="0" applyFont="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164" fontId="3"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64" fontId="6"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3" fillId="3" borderId="21" xfId="0" applyFont="1" applyFill="1" applyBorder="1" applyAlignment="1">
      <alignment horizontal="center" vertical="center"/>
    </xf>
    <xf numFmtId="0" fontId="3" fillId="0" borderId="21" xfId="0" applyFont="1" applyBorder="1" applyAlignment="1">
      <alignment horizontal="center" vertical="center" wrapText="1"/>
    </xf>
    <xf numFmtId="0" fontId="6" fillId="0" borderId="0" xfId="0" applyFont="1" applyAlignment="1">
      <alignment vertical="center" wrapText="1"/>
    </xf>
    <xf numFmtId="164" fontId="6" fillId="0" borderId="7"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1" xfId="0" applyNumberFormat="1" applyFont="1" applyBorder="1" applyAlignment="1">
      <alignment horizontal="left" vertical="center" indent="1"/>
    </xf>
    <xf numFmtId="165" fontId="17" fillId="0" borderId="0" xfId="0" applyNumberFormat="1" applyFont="1" applyAlignment="1">
      <alignment vertical="center"/>
    </xf>
    <xf numFmtId="164" fontId="3" fillId="0" borderId="6" xfId="0" applyNumberFormat="1" applyFont="1" applyBorder="1" applyAlignment="1">
      <alignment horizontal="left" vertical="center" indent="1"/>
    </xf>
    <xf numFmtId="165" fontId="18" fillId="0" borderId="1" xfId="0" applyNumberFormat="1" applyFont="1" applyBorder="1" applyAlignment="1">
      <alignment horizontal="center" vertical="center" wrapText="1" indent="1"/>
    </xf>
    <xf numFmtId="165" fontId="18" fillId="0" borderId="2" xfId="0" applyNumberFormat="1" applyFont="1" applyBorder="1" applyAlignment="1">
      <alignment horizontal="center" vertical="center" wrapText="1" indent="1"/>
    </xf>
    <xf numFmtId="164" fontId="18" fillId="3" borderId="7" xfId="0" applyNumberFormat="1" applyFont="1" applyFill="1" applyBorder="1" applyAlignment="1">
      <alignment horizontal="center" vertical="center" wrapText="1" indent="1"/>
    </xf>
    <xf numFmtId="164" fontId="18" fillId="3" borderId="10" xfId="0" applyNumberFormat="1" applyFont="1" applyFill="1" applyBorder="1" applyAlignment="1">
      <alignment horizontal="center" vertical="center" wrapText="1" indent="1"/>
    </xf>
    <xf numFmtId="164" fontId="18" fillId="3" borderId="15" xfId="0" applyNumberFormat="1" applyFont="1" applyFill="1" applyBorder="1" applyAlignment="1">
      <alignment horizontal="center" vertical="center" wrapText="1" indent="1"/>
    </xf>
    <xf numFmtId="164" fontId="3" fillId="0" borderId="6"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0" fontId="6" fillId="0" borderId="12"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center" vertical="center"/>
    </xf>
    <xf numFmtId="0" fontId="3" fillId="0" borderId="6" xfId="0" applyFont="1" applyBorder="1" applyAlignment="1">
      <alignment vertical="center" wrapText="1"/>
    </xf>
    <xf numFmtId="0" fontId="3" fillId="3" borderId="6" xfId="0" applyFont="1" applyFill="1" applyBorder="1" applyAlignment="1">
      <alignment vertical="center" wrapText="1"/>
    </xf>
    <xf numFmtId="0" fontId="3" fillId="0" borderId="16" xfId="0" applyFont="1" applyBorder="1" applyAlignment="1">
      <alignment horizontal="center" vertical="center"/>
    </xf>
    <xf numFmtId="0" fontId="3" fillId="3" borderId="13" xfId="0" applyFont="1" applyFill="1" applyBorder="1" applyAlignment="1">
      <alignment horizontal="center" vertical="center"/>
    </xf>
    <xf numFmtId="164" fontId="3" fillId="0" borderId="22" xfId="0" applyNumberFormat="1" applyFont="1" applyBorder="1" applyAlignment="1">
      <alignment horizontal="left" vertical="center" indent="1"/>
    </xf>
    <xf numFmtId="164" fontId="3" fillId="0" borderId="10" xfId="0" applyNumberFormat="1" applyFont="1" applyBorder="1" applyAlignment="1">
      <alignment horizontal="left" vertical="center" indent="1"/>
    </xf>
    <xf numFmtId="164" fontId="3" fillId="0" borderId="21" xfId="0" applyNumberFormat="1" applyFont="1" applyBorder="1" applyAlignment="1">
      <alignment horizontal="left" vertical="center" indent="1"/>
    </xf>
    <xf numFmtId="164" fontId="3" fillId="0" borderId="19" xfId="0" applyNumberFormat="1" applyFont="1" applyBorder="1" applyAlignment="1">
      <alignment horizontal="left" vertical="center" indent="1"/>
    </xf>
    <xf numFmtId="164" fontId="3" fillId="0" borderId="7" xfId="0" applyNumberFormat="1" applyFont="1" applyBorder="1" applyAlignment="1">
      <alignment horizontal="left" vertical="center" indent="1"/>
    </xf>
    <xf numFmtId="164" fontId="18" fillId="3" borderId="14" xfId="0" applyNumberFormat="1" applyFont="1" applyFill="1" applyBorder="1" applyAlignment="1">
      <alignment horizontal="center" vertical="center" wrapText="1" indent="1"/>
    </xf>
    <xf numFmtId="164" fontId="3" fillId="0" borderId="1" xfId="0" applyNumberFormat="1" applyFont="1" applyBorder="1" applyAlignment="1">
      <alignment horizontal="left" vertical="center" indent="2"/>
    </xf>
    <xf numFmtId="164" fontId="3" fillId="0" borderId="6" xfId="0" applyNumberFormat="1" applyFont="1" applyBorder="1" applyAlignment="1">
      <alignment horizontal="left" vertical="center" indent="2"/>
    </xf>
    <xf numFmtId="164" fontId="18" fillId="0" borderId="1" xfId="0" applyNumberFormat="1" applyFont="1" applyBorder="1" applyAlignment="1">
      <alignment horizontal="left" vertical="center" wrapText="1" indent="1"/>
    </xf>
    <xf numFmtId="164" fontId="18" fillId="3" borderId="7" xfId="0" applyNumberFormat="1" applyFont="1" applyFill="1" applyBorder="1" applyAlignment="1">
      <alignment horizontal="center" vertical="center" wrapText="1" indent="2"/>
    </xf>
    <xf numFmtId="165" fontId="18" fillId="0" borderId="1" xfId="0" applyNumberFormat="1" applyFont="1" applyBorder="1" applyAlignment="1">
      <alignment horizontal="left" vertical="center" wrapText="1" indent="1"/>
    </xf>
    <xf numFmtId="165" fontId="18" fillId="0" borderId="1" xfId="0" applyNumberFormat="1" applyFont="1" applyBorder="1" applyAlignment="1">
      <alignment horizontal="center" vertical="center" wrapText="1"/>
    </xf>
    <xf numFmtId="167" fontId="3" fillId="0" borderId="0" xfId="0" applyNumberFormat="1" applyFont="1" applyAlignment="1">
      <alignment horizontal="center" vertical="center"/>
    </xf>
    <xf numFmtId="166" fontId="3" fillId="0" borderId="6" xfId="0" applyNumberFormat="1" applyFont="1" applyBorder="1" applyAlignment="1">
      <alignment horizontal="left" vertical="center" indent="1"/>
    </xf>
    <xf numFmtId="9" fontId="3" fillId="0" borderId="6" xfId="1" applyFont="1" applyBorder="1" applyAlignment="1">
      <alignment horizontal="center" vertical="center"/>
    </xf>
    <xf numFmtId="9" fontId="3" fillId="0" borderId="26" xfId="1" applyFont="1" applyBorder="1" applyAlignment="1">
      <alignment horizontal="center" vertical="center"/>
    </xf>
    <xf numFmtId="0" fontId="6" fillId="0" borderId="1" xfId="0" applyFont="1" applyBorder="1" applyAlignment="1">
      <alignment vertical="center" wrapText="1"/>
    </xf>
    <xf numFmtId="165" fontId="3" fillId="0" borderId="6"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6" xfId="0" applyNumberFormat="1" applyFont="1" applyBorder="1" applyAlignment="1">
      <alignment vertical="center" wrapText="1"/>
    </xf>
    <xf numFmtId="164" fontId="3" fillId="0" borderId="13" xfId="0" applyNumberFormat="1" applyFont="1" applyBorder="1" applyAlignment="1">
      <alignment vertical="center" wrapText="1"/>
    </xf>
    <xf numFmtId="165" fontId="3" fillId="0" borderId="7" xfId="0" applyNumberFormat="1" applyFont="1" applyBorder="1" applyAlignment="1">
      <alignment horizontal="center" vertical="center" wrapText="1"/>
    </xf>
    <xf numFmtId="165" fontId="3" fillId="0" borderId="0" xfId="0" applyNumberFormat="1" applyFont="1" applyAlignment="1">
      <alignment horizontal="center" vertical="center"/>
    </xf>
    <xf numFmtId="165" fontId="3" fillId="0" borderId="19" xfId="0" applyNumberFormat="1" applyFont="1" applyBorder="1" applyAlignment="1">
      <alignment horizontal="center" vertical="center" wrapText="1"/>
    </xf>
    <xf numFmtId="165" fontId="17" fillId="0" borderId="0" xfId="0" applyNumberFormat="1" applyFont="1" applyAlignment="1">
      <alignment horizontal="center"/>
    </xf>
    <xf numFmtId="0" fontId="3" fillId="3" borderId="9" xfId="0" applyFont="1" applyFill="1" applyBorder="1" applyAlignment="1">
      <alignment horizontal="center" vertical="center"/>
    </xf>
    <xf numFmtId="0" fontId="3" fillId="0" borderId="9" xfId="0" applyFont="1" applyBorder="1" applyAlignment="1">
      <alignment horizontal="center" vertical="center" wrapText="1"/>
    </xf>
    <xf numFmtId="165" fontId="18" fillId="0" borderId="6" xfId="0" applyNumberFormat="1" applyFont="1" applyBorder="1" applyAlignment="1">
      <alignment horizontal="center" vertical="center" wrapText="1"/>
    </xf>
    <xf numFmtId="164" fontId="6" fillId="0" borderId="15" xfId="0" applyNumberFormat="1" applyFont="1" applyBorder="1" applyAlignment="1">
      <alignment horizontal="center" vertical="center"/>
    </xf>
    <xf numFmtId="164" fontId="3" fillId="0" borderId="11" xfId="0" applyNumberFormat="1" applyFont="1" applyBorder="1" applyAlignment="1">
      <alignment horizontal="left" vertical="center" indent="1"/>
    </xf>
    <xf numFmtId="0" fontId="3" fillId="3" borderId="13" xfId="0" applyFont="1" applyFill="1" applyBorder="1" applyAlignment="1">
      <alignment horizontal="center" vertical="center" wrapText="1"/>
    </xf>
    <xf numFmtId="0" fontId="6" fillId="0" borderId="0" xfId="0" applyFont="1" applyAlignment="1">
      <alignment horizontal="right" vertical="center" wrapText="1"/>
    </xf>
    <xf numFmtId="164" fontId="6" fillId="0" borderId="0" xfId="0" applyNumberFormat="1" applyFont="1" applyAlignment="1">
      <alignment horizontal="center" vertical="center"/>
    </xf>
    <xf numFmtId="164" fontId="6" fillId="0" borderId="10" xfId="0" applyNumberFormat="1" applyFont="1" applyBorder="1" applyAlignment="1">
      <alignment horizontal="center" vertical="center"/>
    </xf>
    <xf numFmtId="165" fontId="3" fillId="3" borderId="7" xfId="0" applyNumberFormat="1" applyFont="1" applyFill="1" applyBorder="1" applyAlignment="1">
      <alignment horizontal="center" vertical="center" wrapText="1"/>
    </xf>
    <xf numFmtId="165" fontId="18" fillId="3" borderId="7" xfId="0" applyNumberFormat="1" applyFont="1" applyFill="1" applyBorder="1" applyAlignment="1">
      <alignment horizontal="center" vertical="center" wrapText="1"/>
    </xf>
    <xf numFmtId="164" fontId="3" fillId="3" borderId="19" xfId="0" applyNumberFormat="1" applyFont="1" applyFill="1" applyBorder="1" applyAlignment="1">
      <alignment horizontal="left" vertical="center" indent="1"/>
    </xf>
    <xf numFmtId="165" fontId="3" fillId="3" borderId="10" xfId="0" applyNumberFormat="1" applyFont="1" applyFill="1" applyBorder="1" applyAlignment="1">
      <alignment horizontal="center" vertical="center" wrapText="1"/>
    </xf>
    <xf numFmtId="165" fontId="18" fillId="3" borderId="10" xfId="0" applyNumberFormat="1" applyFont="1" applyFill="1" applyBorder="1" applyAlignment="1">
      <alignment horizontal="center" vertical="center" wrapText="1"/>
    </xf>
    <xf numFmtId="164" fontId="3" fillId="3" borderId="10" xfId="0" applyNumberFormat="1" applyFont="1" applyFill="1" applyBorder="1" applyAlignment="1">
      <alignment horizontal="left" vertical="center" indent="1"/>
    </xf>
    <xf numFmtId="165" fontId="3" fillId="3" borderId="6" xfId="0" applyNumberFormat="1" applyFont="1" applyFill="1" applyBorder="1" applyAlignment="1">
      <alignment horizontal="center" vertical="center" wrapText="1"/>
    </xf>
    <xf numFmtId="165" fontId="18" fillId="3" borderId="6" xfId="0" applyNumberFormat="1" applyFont="1" applyFill="1" applyBorder="1" applyAlignment="1">
      <alignment horizontal="center" vertical="center" wrapText="1"/>
    </xf>
    <xf numFmtId="164" fontId="3" fillId="3" borderId="6" xfId="0" applyNumberFormat="1" applyFont="1" applyFill="1" applyBorder="1" applyAlignment="1">
      <alignment horizontal="left" vertical="center" indent="1"/>
    </xf>
    <xf numFmtId="165" fontId="3" fillId="3" borderId="1" xfId="0" applyNumberFormat="1" applyFont="1" applyFill="1" applyBorder="1" applyAlignment="1">
      <alignment horizontal="center" vertical="center" wrapText="1"/>
    </xf>
    <xf numFmtId="165" fontId="18"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left" vertical="center" indent="1"/>
    </xf>
    <xf numFmtId="0" fontId="7"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21" fillId="0" borderId="8" xfId="0" applyFont="1" applyBorder="1"/>
    <xf numFmtId="0" fontId="4" fillId="0" borderId="7" xfId="0" applyFont="1" applyBorder="1" applyAlignment="1">
      <alignment horizontal="center"/>
    </xf>
    <xf numFmtId="164" fontId="18" fillId="0" borderId="7" xfId="0" applyNumberFormat="1" applyFont="1" applyBorder="1" applyAlignment="1">
      <alignment horizontal="left" vertical="center" wrapText="1" indent="1"/>
    </xf>
    <xf numFmtId="164" fontId="18" fillId="0" borderId="6" xfId="0" applyNumberFormat="1" applyFont="1" applyBorder="1" applyAlignment="1">
      <alignment horizontal="left" vertical="center" wrapText="1" indent="1"/>
    </xf>
    <xf numFmtId="0" fontId="3" fillId="3" borderId="0" xfId="0" applyFont="1" applyFill="1" applyAlignment="1">
      <alignment horizontal="center" vertical="center" wrapText="1"/>
    </xf>
    <xf numFmtId="165" fontId="3" fillId="0" borderId="0" xfId="0" applyNumberFormat="1" applyFont="1" applyAlignment="1">
      <alignment horizontal="center" vertical="center" wrapText="1"/>
    </xf>
    <xf numFmtId="164" fontId="3" fillId="0" borderId="0" xfId="0" applyNumberFormat="1" applyFont="1" applyAlignment="1">
      <alignment horizontal="left" vertical="center" indent="1"/>
    </xf>
    <xf numFmtId="164" fontId="18" fillId="3" borderId="0" xfId="0" applyNumberFormat="1" applyFont="1" applyFill="1" applyAlignment="1">
      <alignment horizontal="center" vertical="center" wrapText="1" indent="1"/>
    </xf>
    <xf numFmtId="0" fontId="3" fillId="0" borderId="0" xfId="0" applyFont="1" applyAlignment="1">
      <alignment vertical="center" wrapText="1"/>
    </xf>
    <xf numFmtId="0" fontId="3" fillId="3" borderId="0" xfId="0" applyFont="1" applyFill="1" applyAlignment="1">
      <alignment vertical="center" wrapText="1"/>
    </xf>
    <xf numFmtId="164" fontId="3" fillId="0" borderId="0" xfId="0" applyNumberFormat="1" applyFont="1" applyAlignment="1">
      <alignment vertical="center" wrapText="1"/>
    </xf>
    <xf numFmtId="0" fontId="3" fillId="3" borderId="32" xfId="0" applyFont="1" applyFill="1" applyBorder="1" applyAlignment="1">
      <alignment horizontal="center" vertical="center" wrapText="1"/>
    </xf>
    <xf numFmtId="0" fontId="3" fillId="0" borderId="26" xfId="0" applyFont="1" applyBorder="1" applyAlignment="1">
      <alignment horizontal="center" vertical="center" wrapText="1"/>
    </xf>
    <xf numFmtId="165" fontId="3" fillId="0" borderId="26" xfId="0" applyNumberFormat="1" applyFont="1" applyBorder="1" applyAlignment="1">
      <alignment horizontal="center" vertical="center" wrapText="1"/>
    </xf>
    <xf numFmtId="165" fontId="3" fillId="0" borderId="33" xfId="0" applyNumberFormat="1" applyFont="1" applyBorder="1" applyAlignment="1">
      <alignment horizontal="center" vertical="center" wrapText="1"/>
    </xf>
    <xf numFmtId="165" fontId="18" fillId="0" borderId="33" xfId="0" applyNumberFormat="1" applyFont="1" applyBorder="1" applyAlignment="1">
      <alignment horizontal="center" vertical="center" wrapText="1" indent="1"/>
    </xf>
    <xf numFmtId="164" fontId="3" fillId="0" borderId="33" xfId="0" applyNumberFormat="1" applyFont="1" applyBorder="1" applyAlignment="1">
      <alignment horizontal="center" vertical="center"/>
    </xf>
    <xf numFmtId="164" fontId="3" fillId="0" borderId="2" xfId="0" applyNumberFormat="1" applyFont="1" applyBorder="1" applyAlignment="1">
      <alignment horizontal="left" vertical="center" indent="1"/>
    </xf>
    <xf numFmtId="0" fontId="3" fillId="3" borderId="29" xfId="0" applyFont="1" applyFill="1" applyBorder="1" applyAlignment="1">
      <alignment horizontal="center" vertical="center" wrapText="1"/>
    </xf>
    <xf numFmtId="0" fontId="3" fillId="0" borderId="31" xfId="0" applyFont="1" applyBorder="1" applyAlignment="1">
      <alignment horizontal="center" vertical="center" wrapText="1"/>
    </xf>
    <xf numFmtId="165" fontId="3" fillId="0" borderId="31" xfId="0" applyNumberFormat="1" applyFont="1" applyBorder="1" applyAlignment="1">
      <alignment horizontal="center" vertical="center" wrapText="1"/>
    </xf>
    <xf numFmtId="165" fontId="3" fillId="0" borderId="34" xfId="0" applyNumberFormat="1" applyFont="1" applyBorder="1" applyAlignment="1">
      <alignment horizontal="center" vertical="center" wrapText="1"/>
    </xf>
    <xf numFmtId="165" fontId="18" fillId="0" borderId="34" xfId="0" applyNumberFormat="1" applyFont="1" applyBorder="1" applyAlignment="1">
      <alignment horizontal="center" vertical="center" wrapText="1" indent="1"/>
    </xf>
    <xf numFmtId="164" fontId="3" fillId="0" borderId="34" xfId="0" applyNumberFormat="1" applyFont="1" applyBorder="1" applyAlignment="1">
      <alignment horizontal="center" vertical="center"/>
    </xf>
    <xf numFmtId="0" fontId="21" fillId="0" borderId="7" xfId="0" applyFont="1" applyBorder="1" applyAlignment="1">
      <alignment wrapText="1"/>
    </xf>
    <xf numFmtId="0" fontId="6" fillId="0" borderId="0" xfId="0" applyFont="1" applyAlignment="1">
      <alignment vertical="center"/>
    </xf>
    <xf numFmtId="164" fontId="6" fillId="0" borderId="0" xfId="0" applyNumberFormat="1" applyFont="1" applyAlignment="1">
      <alignment horizontal="right" vertical="center" wrapText="1"/>
    </xf>
    <xf numFmtId="165" fontId="3" fillId="0" borderId="21" xfId="0" applyNumberFormat="1" applyFont="1" applyBorder="1" applyAlignment="1">
      <alignment horizontal="center" vertical="center" wrapText="1"/>
    </xf>
    <xf numFmtId="165" fontId="18" fillId="0" borderId="7" xfId="0" applyNumberFormat="1" applyFont="1" applyBorder="1" applyAlignment="1">
      <alignment horizontal="center" vertical="center" wrapText="1"/>
    </xf>
    <xf numFmtId="0" fontId="10" fillId="3" borderId="15" xfId="0" applyFont="1" applyFill="1" applyBorder="1" applyAlignment="1">
      <alignment horizontal="center" vertical="center" wrapText="1"/>
    </xf>
    <xf numFmtId="165" fontId="18" fillId="0" borderId="21" xfId="0" applyNumberFormat="1" applyFont="1" applyBorder="1" applyAlignment="1">
      <alignment horizontal="center" vertical="center" wrapText="1"/>
    </xf>
    <xf numFmtId="164" fontId="3" fillId="0" borderId="35" xfId="0" applyNumberFormat="1" applyFont="1" applyBorder="1" applyAlignment="1">
      <alignment horizontal="left" vertical="center" indent="1"/>
    </xf>
    <xf numFmtId="0" fontId="13" fillId="0" borderId="7" xfId="0" applyFont="1" applyBorder="1" applyAlignment="1">
      <alignment horizontal="center" vertical="center" wrapText="1"/>
    </xf>
    <xf numFmtId="0" fontId="10" fillId="0" borderId="19"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0" borderId="6" xfId="0" applyFont="1" applyBorder="1" applyAlignment="1">
      <alignment horizontal="center" vertical="center" wrapText="1" indent="2"/>
    </xf>
    <xf numFmtId="0" fontId="3" fillId="0" borderId="21" xfId="0" applyFont="1" applyBorder="1" applyAlignment="1">
      <alignment horizontal="center" vertical="center" wrapText="1" indent="2"/>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165" fontId="3" fillId="0" borderId="6" xfId="0" applyNumberFormat="1" applyFont="1" applyBorder="1" applyAlignment="1">
      <alignment horizontal="center" vertical="center" wrapText="1"/>
    </xf>
    <xf numFmtId="165" fontId="3" fillId="0" borderId="21" xfId="0" applyNumberFormat="1" applyFont="1" applyBorder="1" applyAlignment="1">
      <alignment horizontal="center" vertical="center" wrapText="1"/>
    </xf>
    <xf numFmtId="165" fontId="18" fillId="0" borderId="29" xfId="0" applyNumberFormat="1" applyFont="1" applyBorder="1" applyAlignment="1">
      <alignment horizontal="center" vertical="center" wrapText="1" indent="1"/>
    </xf>
    <xf numFmtId="165" fontId="18" fillId="0" borderId="30" xfId="0" applyNumberFormat="1" applyFont="1" applyBorder="1" applyAlignment="1">
      <alignment horizontal="center" vertical="center" wrapText="1" indent="1"/>
    </xf>
    <xf numFmtId="164" fontId="3" fillId="0" borderId="6"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6" xfId="0" applyNumberFormat="1" applyFont="1" applyBorder="1" applyAlignment="1">
      <alignment horizontal="center" vertical="center" indent="1"/>
    </xf>
    <xf numFmtId="164" fontId="3" fillId="0" borderId="21" xfId="0" applyNumberFormat="1" applyFont="1" applyBorder="1" applyAlignment="1">
      <alignment horizontal="center" vertical="center" indent="1"/>
    </xf>
    <xf numFmtId="165" fontId="18" fillId="0" borderId="31" xfId="0" applyNumberFormat="1" applyFont="1" applyBorder="1" applyAlignment="1">
      <alignment horizontal="center" vertical="center" wrapText="1" indent="1"/>
    </xf>
    <xf numFmtId="165" fontId="18" fillId="0" borderId="21" xfId="0" applyNumberFormat="1" applyFont="1" applyBorder="1" applyAlignment="1">
      <alignment horizontal="center" vertical="center" wrapText="1" indent="1"/>
    </xf>
    <xf numFmtId="165" fontId="3" fillId="0" borderId="27" xfId="0" applyNumberFormat="1" applyFont="1" applyBorder="1" applyAlignment="1">
      <alignment horizontal="center" vertical="center" wrapText="1"/>
    </xf>
    <xf numFmtId="165" fontId="3" fillId="0" borderId="28" xfId="0" applyNumberFormat="1" applyFont="1" applyBorder="1" applyAlignment="1">
      <alignment horizontal="center" vertical="center" wrapText="1"/>
    </xf>
    <xf numFmtId="0" fontId="2" fillId="7" borderId="18" xfId="0" applyFont="1" applyFill="1" applyBorder="1" applyAlignment="1">
      <alignment horizontal="center" vertical="center" wrapText="1"/>
    </xf>
    <xf numFmtId="0" fontId="2" fillId="7" borderId="0" xfId="0" applyFont="1" applyFill="1" applyAlignment="1">
      <alignment horizontal="center" vertical="center" wrapText="1"/>
    </xf>
    <xf numFmtId="0" fontId="6" fillId="0" borderId="12" xfId="0" applyFont="1" applyBorder="1" applyAlignment="1">
      <alignment horizontal="center" vertical="center"/>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19" xfId="0" applyFont="1" applyBorder="1" applyAlignment="1">
      <alignment horizontal="right" vertical="center" wrapText="1"/>
    </xf>
    <xf numFmtId="0" fontId="6" fillId="0" borderId="12" xfId="0" applyFont="1" applyBorder="1" applyAlignment="1">
      <alignment horizontal="right" vertical="center" wrapText="1"/>
    </xf>
    <xf numFmtId="0" fontId="3" fillId="3" borderId="35"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5" xfId="0" applyFont="1" applyBorder="1" applyAlignment="1">
      <alignment horizontal="center" vertical="center" wrapText="1" indent="2"/>
    </xf>
    <xf numFmtId="165" fontId="3" fillId="0" borderId="35" xfId="0" applyNumberFormat="1" applyFont="1" applyBorder="1" applyAlignment="1">
      <alignment horizontal="center" vertical="center" wrapText="1"/>
    </xf>
    <xf numFmtId="165" fontId="18" fillId="0" borderId="35" xfId="0" applyNumberFormat="1" applyFont="1" applyBorder="1" applyAlignment="1">
      <alignment horizontal="center" vertical="center" wrapText="1" indent="1"/>
    </xf>
    <xf numFmtId="164" fontId="3" fillId="0" borderId="35" xfId="0" applyNumberFormat="1" applyFont="1" applyBorder="1" applyAlignment="1">
      <alignment horizontal="center" vertical="center"/>
    </xf>
    <xf numFmtId="164" fontId="3" fillId="0" borderId="35" xfId="0" applyNumberFormat="1" applyFont="1" applyBorder="1" applyAlignment="1">
      <alignment horizontal="center" vertical="center" indent="1"/>
    </xf>
    <xf numFmtId="0" fontId="6" fillId="0" borderId="0" xfId="0" applyFont="1" applyAlignment="1">
      <alignment horizontal="right" vertical="center" wrapText="1"/>
    </xf>
    <xf numFmtId="0" fontId="2" fillId="3" borderId="0" xfId="0" applyFont="1" applyFill="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23" xfId="0" applyFont="1" applyBorder="1" applyAlignment="1">
      <alignment horizontal="center" vertical="center"/>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0" fillId="0" borderId="0" xfId="0" applyFont="1" applyAlignment="1">
      <alignment horizontal="center" vertical="center"/>
    </xf>
    <xf numFmtId="0" fontId="20" fillId="0" borderId="25" xfId="0" applyFont="1" applyBorder="1" applyAlignment="1">
      <alignment horizontal="center" vertical="center"/>
    </xf>
    <xf numFmtId="0" fontId="19" fillId="0" borderId="12" xfId="0" applyFont="1" applyBorder="1" applyAlignment="1">
      <alignment horizontal="center" vertical="center"/>
    </xf>
    <xf numFmtId="0" fontId="6" fillId="0" borderId="5" xfId="0" applyFont="1" applyBorder="1" applyAlignment="1">
      <alignment horizontal="right" vertical="center" wrapText="1"/>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6" fillId="0" borderId="4"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3" xfId="0" applyFont="1" applyBorder="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EB372-62EA-4DCA-BDF8-B42E12383809}">
  <dimension ref="A1:U57"/>
  <sheetViews>
    <sheetView showGridLines="0" tabSelected="1" zoomScale="180" zoomScaleNormal="180" workbookViewId="0">
      <pane xSplit="10" ySplit="1" topLeftCell="K2" activePane="bottomRight" state="frozen"/>
      <selection pane="topRight" activeCell="G1" sqref="G1"/>
      <selection pane="bottomLeft" activeCell="A2" sqref="A2"/>
      <selection pane="bottomRight" activeCell="M30" sqref="M30"/>
    </sheetView>
  </sheetViews>
  <sheetFormatPr defaultColWidth="9.109375" defaultRowHeight="14.4" x14ac:dyDescent="0.3"/>
  <cols>
    <col min="1" max="1" width="5.88671875" style="2" bestFit="1" customWidth="1"/>
    <col min="2" max="2" width="72.6640625" style="2" customWidth="1"/>
    <col min="3" max="3" width="16" style="2" customWidth="1"/>
    <col min="4" max="4" width="22.5546875" style="2" customWidth="1"/>
    <col min="5" max="5" width="10.44140625" style="2" customWidth="1"/>
    <col min="6" max="6" width="10.33203125" style="2" customWidth="1"/>
    <col min="7" max="7" width="10.109375" style="2" customWidth="1"/>
    <col min="8" max="8" width="13" style="2" customWidth="1"/>
    <col min="9" max="9" width="11.88671875" style="2" customWidth="1"/>
    <col min="10" max="10" width="12.33203125" style="2" customWidth="1"/>
    <col min="11" max="11" width="3.44140625" style="2" customWidth="1"/>
    <col min="12" max="12" width="9.109375" style="2"/>
    <col min="13" max="13" width="48.6640625" style="2" customWidth="1"/>
    <col min="14" max="14" width="13.88671875" style="2" customWidth="1"/>
    <col min="15" max="15" width="10.6640625" style="2" customWidth="1"/>
    <col min="16" max="16" width="10.33203125" style="2" customWidth="1"/>
    <col min="17" max="17" width="11" style="2" customWidth="1"/>
    <col min="18" max="18" width="11.109375" style="2" customWidth="1"/>
    <col min="19" max="19" width="11.88671875" style="2" customWidth="1"/>
    <col min="20" max="20" width="11.5546875" style="2" customWidth="1"/>
    <col min="21" max="21" width="10.6640625" style="2" customWidth="1"/>
    <col min="22" max="16384" width="9.109375" style="2"/>
  </cols>
  <sheetData>
    <row r="1" spans="1:21" ht="40.5" customHeight="1" x14ac:dyDescent="0.3">
      <c r="A1" s="1" t="s">
        <v>0</v>
      </c>
      <c r="B1" s="1" t="s">
        <v>1</v>
      </c>
      <c r="C1" s="1" t="s">
        <v>2</v>
      </c>
      <c r="D1" s="83" t="s">
        <v>3</v>
      </c>
      <c r="E1" s="1" t="s">
        <v>4</v>
      </c>
      <c r="F1" s="1" t="s">
        <v>5</v>
      </c>
      <c r="G1" s="1" t="s">
        <v>6</v>
      </c>
      <c r="H1" s="83" t="s">
        <v>7</v>
      </c>
      <c r="I1" s="83" t="s">
        <v>8</v>
      </c>
      <c r="J1" s="83" t="s">
        <v>9</v>
      </c>
      <c r="L1" s="1" t="s">
        <v>0</v>
      </c>
      <c r="M1" s="1" t="s">
        <v>1</v>
      </c>
      <c r="N1" s="1" t="s">
        <v>2</v>
      </c>
      <c r="O1" s="83" t="s">
        <v>3</v>
      </c>
      <c r="P1" s="1" t="s">
        <v>4</v>
      </c>
      <c r="Q1" s="1" t="s">
        <v>5</v>
      </c>
      <c r="R1" s="1" t="s">
        <v>6</v>
      </c>
      <c r="S1" s="83" t="s">
        <v>7</v>
      </c>
      <c r="T1" s="83" t="s">
        <v>8</v>
      </c>
      <c r="U1" s="83" t="s">
        <v>9</v>
      </c>
    </row>
    <row r="2" spans="1:21" ht="40.5" customHeight="1" x14ac:dyDescent="0.3">
      <c r="A2" s="218" t="s">
        <v>10</v>
      </c>
      <c r="B2" s="219"/>
      <c r="C2" s="219"/>
      <c r="D2" s="219"/>
      <c r="E2" s="219"/>
      <c r="F2" s="219"/>
      <c r="G2" s="219"/>
      <c r="H2" s="219"/>
      <c r="I2" s="219"/>
      <c r="J2" s="219"/>
      <c r="L2" s="218" t="s">
        <v>11</v>
      </c>
      <c r="M2" s="219"/>
      <c r="N2" s="219"/>
      <c r="O2" s="219"/>
      <c r="P2" s="219"/>
      <c r="Q2" s="219"/>
      <c r="R2" s="219"/>
      <c r="S2" s="219"/>
      <c r="T2" s="219"/>
      <c r="U2" s="219"/>
    </row>
    <row r="3" spans="1:21" ht="52.5" customHeight="1" x14ac:dyDescent="0.3">
      <c r="A3" s="195">
        <v>1</v>
      </c>
      <c r="B3" s="216" t="s">
        <v>12</v>
      </c>
      <c r="C3" s="199" t="s">
        <v>13</v>
      </c>
      <c r="D3" s="199">
        <v>4</v>
      </c>
      <c r="E3" s="201">
        <v>199.99</v>
      </c>
      <c r="F3" s="201">
        <v>209.99</v>
      </c>
      <c r="G3" s="211">
        <v>189.99</v>
      </c>
      <c r="H3" s="203">
        <v>189.99</v>
      </c>
      <c r="I3" s="205">
        <f>H3*D3</f>
        <v>759.96</v>
      </c>
      <c r="J3" s="207">
        <f>I3/12</f>
        <v>63.330000000000005</v>
      </c>
      <c r="L3" s="195">
        <v>1</v>
      </c>
      <c r="M3" s="216" t="s">
        <v>14</v>
      </c>
      <c r="N3" s="199" t="s">
        <v>13</v>
      </c>
      <c r="O3" s="199">
        <v>4</v>
      </c>
      <c r="P3" s="201">
        <v>149.9</v>
      </c>
      <c r="Q3" s="201">
        <v>199</v>
      </c>
      <c r="R3" s="211">
        <v>167.93</v>
      </c>
      <c r="S3" s="203">
        <v>149.9</v>
      </c>
      <c r="T3" s="205">
        <f>S3*O3</f>
        <v>599.6</v>
      </c>
      <c r="U3" s="207">
        <f>T3/12</f>
        <v>49.966666666666669</v>
      </c>
    </row>
    <row r="4" spans="1:21" ht="9.75" customHeight="1" x14ac:dyDescent="0.3">
      <c r="A4" s="196"/>
      <c r="B4" s="217"/>
      <c r="C4" s="200"/>
      <c r="D4" s="200"/>
      <c r="E4" s="202"/>
      <c r="F4" s="202"/>
      <c r="G4" s="212"/>
      <c r="H4" s="204"/>
      <c r="I4" s="206"/>
      <c r="J4" s="208"/>
      <c r="L4" s="196"/>
      <c r="M4" s="217"/>
      <c r="N4" s="200"/>
      <c r="O4" s="200"/>
      <c r="P4" s="202"/>
      <c r="Q4" s="202"/>
      <c r="R4" s="212"/>
      <c r="S4" s="204"/>
      <c r="T4" s="206"/>
      <c r="U4" s="208"/>
    </row>
    <row r="5" spans="1:21" ht="33" customHeight="1" x14ac:dyDescent="0.3">
      <c r="A5" s="195">
        <v>2</v>
      </c>
      <c r="B5" s="216" t="s">
        <v>15</v>
      </c>
      <c r="C5" s="199" t="s">
        <v>13</v>
      </c>
      <c r="D5" s="199">
        <v>4</v>
      </c>
      <c r="E5" s="201">
        <v>33</v>
      </c>
      <c r="F5" s="201">
        <v>49.9</v>
      </c>
      <c r="G5" s="211">
        <v>32.89</v>
      </c>
      <c r="H5" s="203">
        <v>33</v>
      </c>
      <c r="I5" s="205">
        <f t="shared" ref="I5:I13" si="0">D5*H5</f>
        <v>132</v>
      </c>
      <c r="J5" s="207">
        <f t="shared" ref="J5:J13" si="1">I5/12</f>
        <v>11</v>
      </c>
      <c r="L5" s="195">
        <v>2</v>
      </c>
      <c r="M5" s="216" t="s">
        <v>16</v>
      </c>
      <c r="N5" s="199" t="s">
        <v>13</v>
      </c>
      <c r="O5" s="199">
        <v>4</v>
      </c>
      <c r="P5" s="201">
        <v>54.9</v>
      </c>
      <c r="Q5" s="201">
        <v>59</v>
      </c>
      <c r="R5" s="211">
        <v>59.9</v>
      </c>
      <c r="S5" s="203">
        <v>54.9</v>
      </c>
      <c r="T5" s="205">
        <f t="shared" ref="T5" si="2">O5*S5</f>
        <v>219.6</v>
      </c>
      <c r="U5" s="207">
        <f t="shared" ref="U5" si="3">T5/12</f>
        <v>18.3</v>
      </c>
    </row>
    <row r="6" spans="1:21" ht="3" customHeight="1" x14ac:dyDescent="0.3">
      <c r="A6" s="196"/>
      <c r="B6" s="217"/>
      <c r="C6" s="200"/>
      <c r="D6" s="200"/>
      <c r="E6" s="202"/>
      <c r="F6" s="202"/>
      <c r="G6" s="212"/>
      <c r="H6" s="204"/>
      <c r="I6" s="206"/>
      <c r="J6" s="208"/>
      <c r="L6" s="196"/>
      <c r="M6" s="217"/>
      <c r="N6" s="200"/>
      <c r="O6" s="200"/>
      <c r="P6" s="202"/>
      <c r="Q6" s="202"/>
      <c r="R6" s="212"/>
      <c r="S6" s="204"/>
      <c r="T6" s="206"/>
      <c r="U6" s="208"/>
    </row>
    <row r="7" spans="1:21" ht="33" customHeight="1" x14ac:dyDescent="0.3">
      <c r="A7" s="195">
        <v>3</v>
      </c>
      <c r="B7" s="199" t="s">
        <v>17</v>
      </c>
      <c r="C7" s="199" t="s">
        <v>18</v>
      </c>
      <c r="D7" s="199">
        <v>10</v>
      </c>
      <c r="E7" s="201">
        <v>99.99</v>
      </c>
      <c r="F7" s="201">
        <v>84.55</v>
      </c>
      <c r="G7" s="211">
        <v>80.66</v>
      </c>
      <c r="H7" s="203">
        <v>80.66</v>
      </c>
      <c r="I7" s="205">
        <f t="shared" si="0"/>
        <v>806.59999999999991</v>
      </c>
      <c r="J7" s="207">
        <f t="shared" si="1"/>
        <v>67.216666666666654</v>
      </c>
      <c r="L7" s="195">
        <v>3</v>
      </c>
      <c r="M7" s="199" t="s">
        <v>19</v>
      </c>
      <c r="N7" s="199" t="s">
        <v>18</v>
      </c>
      <c r="O7" s="199">
        <v>10</v>
      </c>
      <c r="P7" s="201">
        <v>65</v>
      </c>
      <c r="Q7" s="201">
        <v>60.55</v>
      </c>
      <c r="R7" s="211">
        <v>78.16</v>
      </c>
      <c r="S7" s="203">
        <v>60.55</v>
      </c>
      <c r="T7" s="205">
        <f t="shared" ref="T7" si="4">O7*S7</f>
        <v>605.5</v>
      </c>
      <c r="U7" s="207">
        <f t="shared" ref="U7" si="5">T7/12</f>
        <v>50.458333333333336</v>
      </c>
    </row>
    <row r="8" spans="1:21" ht="30" customHeight="1" x14ac:dyDescent="0.3">
      <c r="A8" s="196"/>
      <c r="B8" s="200"/>
      <c r="C8" s="200"/>
      <c r="D8" s="200"/>
      <c r="E8" s="202"/>
      <c r="F8" s="202"/>
      <c r="G8" s="212"/>
      <c r="H8" s="204"/>
      <c r="I8" s="206"/>
      <c r="J8" s="208"/>
      <c r="L8" s="196"/>
      <c r="M8" s="200"/>
      <c r="N8" s="200"/>
      <c r="O8" s="200"/>
      <c r="P8" s="202"/>
      <c r="Q8" s="202"/>
      <c r="R8" s="212"/>
      <c r="S8" s="204"/>
      <c r="T8" s="206"/>
      <c r="U8" s="208"/>
    </row>
    <row r="9" spans="1:21" ht="29.25" customHeight="1" x14ac:dyDescent="0.3">
      <c r="A9" s="195">
        <v>4</v>
      </c>
      <c r="B9" s="199" t="s">
        <v>20</v>
      </c>
      <c r="C9" s="197" t="s">
        <v>21</v>
      </c>
      <c r="D9" s="199">
        <v>4</v>
      </c>
      <c r="E9" s="201">
        <v>153</v>
      </c>
      <c r="F9" s="201">
        <v>149.99</v>
      </c>
      <c r="G9" s="201">
        <v>138.9</v>
      </c>
      <c r="H9" s="209">
        <v>138.9</v>
      </c>
      <c r="I9" s="205">
        <f t="shared" si="0"/>
        <v>555.6</v>
      </c>
      <c r="J9" s="207">
        <f t="shared" si="1"/>
        <v>46.300000000000004</v>
      </c>
      <c r="L9" s="195">
        <v>4</v>
      </c>
      <c r="M9" s="199" t="s">
        <v>22</v>
      </c>
      <c r="N9" s="197" t="s">
        <v>21</v>
      </c>
      <c r="O9" s="199">
        <v>4</v>
      </c>
      <c r="P9" s="201">
        <v>80.92</v>
      </c>
      <c r="Q9" s="201">
        <v>84.99</v>
      </c>
      <c r="R9" s="201">
        <v>99.89</v>
      </c>
      <c r="S9" s="209">
        <v>80.92</v>
      </c>
      <c r="T9" s="205">
        <f t="shared" ref="T9" si="6">O9*S9</f>
        <v>323.68</v>
      </c>
      <c r="U9" s="207">
        <f t="shared" ref="U9" si="7">T9/12</f>
        <v>26.973333333333333</v>
      </c>
    </row>
    <row r="10" spans="1:21" ht="28.5" customHeight="1" x14ac:dyDescent="0.3">
      <c r="A10" s="196"/>
      <c r="B10" s="200"/>
      <c r="C10" s="198"/>
      <c r="D10" s="200"/>
      <c r="E10" s="202"/>
      <c r="F10" s="202"/>
      <c r="G10" s="202"/>
      <c r="H10" s="210"/>
      <c r="I10" s="206"/>
      <c r="J10" s="208"/>
      <c r="L10" s="226"/>
      <c r="M10" s="227"/>
      <c r="N10" s="228"/>
      <c r="O10" s="227"/>
      <c r="P10" s="229"/>
      <c r="Q10" s="229"/>
      <c r="R10" s="229"/>
      <c r="S10" s="230"/>
      <c r="T10" s="231"/>
      <c r="U10" s="232"/>
    </row>
    <row r="11" spans="1:21" ht="28.8" x14ac:dyDescent="0.3">
      <c r="A11" s="6">
        <v>5</v>
      </c>
      <c r="B11" s="3" t="s">
        <v>23</v>
      </c>
      <c r="C11" s="3" t="s">
        <v>24</v>
      </c>
      <c r="D11" s="3">
        <v>2</v>
      </c>
      <c r="E11" s="86">
        <v>58.17</v>
      </c>
      <c r="F11" s="86">
        <v>55.3</v>
      </c>
      <c r="G11" s="86">
        <v>73.459999999999994</v>
      </c>
      <c r="H11" s="96">
        <v>55.3</v>
      </c>
      <c r="I11" s="82">
        <f t="shared" si="0"/>
        <v>110.6</v>
      </c>
      <c r="J11" s="93">
        <f t="shared" si="1"/>
        <v>9.2166666666666668</v>
      </c>
      <c r="L11" s="172">
        <v>5</v>
      </c>
      <c r="M11" s="3" t="s">
        <v>25</v>
      </c>
      <c r="N11" s="173" t="s">
        <v>26</v>
      </c>
      <c r="O11" s="17">
        <v>2</v>
      </c>
      <c r="P11" s="174">
        <v>30.9</v>
      </c>
      <c r="Q11" s="174">
        <v>34.93</v>
      </c>
      <c r="R11" s="175">
        <v>22.26</v>
      </c>
      <c r="S11" s="176">
        <v>22.26</v>
      </c>
      <c r="T11" s="177">
        <f t="shared" ref="T11" si="8">O11*S11</f>
        <v>44.52</v>
      </c>
      <c r="U11" s="114">
        <f t="shared" ref="U11" si="9">T11/12</f>
        <v>3.7100000000000004</v>
      </c>
    </row>
    <row r="12" spans="1:21" ht="28.8" x14ac:dyDescent="0.3">
      <c r="A12" s="6">
        <v>6</v>
      </c>
      <c r="B12" s="3" t="s">
        <v>27</v>
      </c>
      <c r="C12" s="3" t="s">
        <v>13</v>
      </c>
      <c r="D12" s="3">
        <v>4</v>
      </c>
      <c r="E12" s="86">
        <v>99.9</v>
      </c>
      <c r="F12" s="86">
        <v>104.9</v>
      </c>
      <c r="G12" s="86">
        <v>98.99</v>
      </c>
      <c r="H12" s="96">
        <v>98.99</v>
      </c>
      <c r="I12" s="82">
        <f t="shared" si="0"/>
        <v>395.96</v>
      </c>
      <c r="J12" s="93">
        <f t="shared" si="1"/>
        <v>32.996666666666663</v>
      </c>
      <c r="L12" s="172">
        <v>6</v>
      </c>
      <c r="M12" s="173" t="s">
        <v>28</v>
      </c>
      <c r="N12" s="173" t="s">
        <v>26</v>
      </c>
      <c r="O12" s="17">
        <v>2</v>
      </c>
      <c r="P12" s="174">
        <v>89.99</v>
      </c>
      <c r="Q12" s="174">
        <v>89.9</v>
      </c>
      <c r="R12" s="175">
        <v>90.15</v>
      </c>
      <c r="S12" s="176">
        <v>89.9</v>
      </c>
      <c r="T12" s="177">
        <f t="shared" ref="T12" si="10">O12*S12</f>
        <v>179.8</v>
      </c>
      <c r="U12" s="114">
        <f t="shared" ref="U12" si="11">T12/12</f>
        <v>14.983333333333334</v>
      </c>
    </row>
    <row r="13" spans="1:21" x14ac:dyDescent="0.3">
      <c r="A13" s="6">
        <v>7</v>
      </c>
      <c r="B13" s="3" t="s">
        <v>28</v>
      </c>
      <c r="C13" s="3" t="s">
        <v>26</v>
      </c>
      <c r="D13" s="84">
        <v>2</v>
      </c>
      <c r="E13" s="86">
        <v>89.99</v>
      </c>
      <c r="F13" s="86">
        <v>89.9</v>
      </c>
      <c r="G13" s="87">
        <v>90.15</v>
      </c>
      <c r="H13" s="97">
        <v>89.9</v>
      </c>
      <c r="I13" s="82">
        <f t="shared" si="0"/>
        <v>179.8</v>
      </c>
      <c r="J13" s="178">
        <f t="shared" si="1"/>
        <v>14.983333333333334</v>
      </c>
      <c r="L13" s="233" t="s">
        <v>29</v>
      </c>
      <c r="M13" s="233"/>
      <c r="N13" s="233"/>
      <c r="O13" s="233"/>
      <c r="P13" s="233"/>
      <c r="Q13" s="233"/>
      <c r="R13" s="233"/>
      <c r="S13" s="233"/>
      <c r="T13" s="233"/>
      <c r="U13" s="145">
        <f>SUM(U3:U12)</f>
        <v>164.39166666666665</v>
      </c>
    </row>
    <row r="14" spans="1:21" ht="15" customHeight="1" x14ac:dyDescent="0.3">
      <c r="A14" s="222" t="s">
        <v>29</v>
      </c>
      <c r="B14" s="223"/>
      <c r="C14" s="223"/>
      <c r="D14" s="223"/>
      <c r="E14" s="223"/>
      <c r="F14" s="223"/>
      <c r="G14" s="223"/>
      <c r="H14" s="223"/>
      <c r="I14" s="224"/>
      <c r="J14" s="85">
        <f>SUM(J3:J13)</f>
        <v>245.04333333333335</v>
      </c>
      <c r="L14" s="144"/>
      <c r="M14" s="144"/>
      <c r="N14" s="144"/>
      <c r="O14" s="144"/>
      <c r="P14" s="144"/>
      <c r="Q14" s="236" t="s">
        <v>30</v>
      </c>
      <c r="R14" s="236"/>
      <c r="S14" s="236"/>
      <c r="T14" s="236"/>
      <c r="U14" s="187">
        <v>204.71</v>
      </c>
    </row>
    <row r="15" spans="1:21" ht="29.25" customHeight="1" x14ac:dyDescent="0.3">
      <c r="A15" s="213" t="s">
        <v>31</v>
      </c>
      <c r="B15" s="214"/>
      <c r="C15" s="214"/>
      <c r="D15" s="214"/>
      <c r="E15" s="214"/>
      <c r="F15" s="214"/>
      <c r="G15" s="214"/>
      <c r="H15" s="214"/>
      <c r="I15" s="214"/>
      <c r="J15" s="214"/>
      <c r="L15" s="233"/>
      <c r="M15" s="233"/>
      <c r="N15" s="233"/>
      <c r="O15" s="233"/>
      <c r="P15" s="233"/>
      <c r="Q15" s="233"/>
      <c r="R15" s="233"/>
      <c r="S15" s="233"/>
      <c r="T15" s="233"/>
      <c r="U15" s="145"/>
    </row>
    <row r="16" spans="1:21" ht="28.8" x14ac:dyDescent="0.3">
      <c r="A16" s="6">
        <v>1</v>
      </c>
      <c r="B16" s="5" t="s">
        <v>32</v>
      </c>
      <c r="C16" s="3" t="s">
        <v>18</v>
      </c>
      <c r="D16" s="3">
        <v>10</v>
      </c>
      <c r="E16" s="86">
        <v>47.9</v>
      </c>
      <c r="F16" s="86">
        <v>56</v>
      </c>
      <c r="G16" s="87">
        <v>62</v>
      </c>
      <c r="H16" s="98">
        <v>47.9</v>
      </c>
      <c r="I16" s="93">
        <f t="shared" ref="I16:I20" si="12">D16*H16</f>
        <v>479</v>
      </c>
      <c r="J16" s="93">
        <f t="shared" ref="J16:J20" si="13">I16/12</f>
        <v>39.916666666666664</v>
      </c>
      <c r="L16" s="234"/>
      <c r="M16" s="234"/>
      <c r="N16" s="234"/>
      <c r="O16" s="234"/>
      <c r="P16" s="234"/>
      <c r="Q16" s="234"/>
      <c r="R16" s="234"/>
      <c r="S16" s="234"/>
      <c r="T16" s="234"/>
      <c r="U16" s="234"/>
    </row>
    <row r="17" spans="1:21" ht="28.8" x14ac:dyDescent="0.3">
      <c r="A17" s="6">
        <v>2</v>
      </c>
      <c r="B17" s="3" t="s">
        <v>33</v>
      </c>
      <c r="C17" s="3" t="s">
        <v>18</v>
      </c>
      <c r="D17" s="3">
        <v>10</v>
      </c>
      <c r="E17" s="86">
        <v>55.35</v>
      </c>
      <c r="F17" s="86">
        <v>48.9</v>
      </c>
      <c r="G17" s="87">
        <v>47.9</v>
      </c>
      <c r="H17" s="98">
        <v>47.9</v>
      </c>
      <c r="I17" s="93">
        <f t="shared" si="12"/>
        <v>479</v>
      </c>
      <c r="J17" s="93">
        <f t="shared" si="13"/>
        <v>39.916666666666664</v>
      </c>
      <c r="L17" s="73"/>
      <c r="P17" s="73"/>
    </row>
    <row r="18" spans="1:21" x14ac:dyDescent="0.3">
      <c r="A18" s="6">
        <v>3</v>
      </c>
      <c r="B18" s="3" t="s">
        <v>34</v>
      </c>
      <c r="C18" s="3" t="s">
        <v>24</v>
      </c>
      <c r="D18" s="3">
        <v>2</v>
      </c>
      <c r="E18" s="86">
        <v>32.020000000000003</v>
      </c>
      <c r="F18" s="86">
        <v>39.9</v>
      </c>
      <c r="G18" s="87">
        <v>30</v>
      </c>
      <c r="H18" s="98">
        <v>30</v>
      </c>
      <c r="I18" s="93">
        <f t="shared" si="12"/>
        <v>60</v>
      </c>
      <c r="J18" s="93">
        <f t="shared" si="13"/>
        <v>5</v>
      </c>
      <c r="L18" s="73"/>
      <c r="P18" s="73"/>
    </row>
    <row r="19" spans="1:21" ht="28.8" x14ac:dyDescent="0.3">
      <c r="A19" s="6">
        <v>4</v>
      </c>
      <c r="B19" s="3" t="s">
        <v>35</v>
      </c>
      <c r="C19" s="3" t="s">
        <v>36</v>
      </c>
      <c r="D19" s="3">
        <v>4</v>
      </c>
      <c r="E19" s="127">
        <v>83.69</v>
      </c>
      <c r="F19" s="127">
        <v>80.989999999999995</v>
      </c>
      <c r="G19" s="128">
        <v>70.45</v>
      </c>
      <c r="H19" s="99">
        <v>70.45</v>
      </c>
      <c r="I19" s="95">
        <f t="shared" si="12"/>
        <v>281.8</v>
      </c>
      <c r="J19" s="93">
        <f t="shared" si="13"/>
        <v>23.483333333333334</v>
      </c>
      <c r="O19" s="73"/>
      <c r="P19" s="73"/>
    </row>
    <row r="20" spans="1:21" ht="43.2" x14ac:dyDescent="0.3">
      <c r="A20" s="60">
        <v>5</v>
      </c>
      <c r="B20" s="9" t="s">
        <v>37</v>
      </c>
      <c r="C20" s="60" t="s">
        <v>26</v>
      </c>
      <c r="D20" s="109">
        <v>2</v>
      </c>
      <c r="E20" s="129">
        <v>139</v>
      </c>
      <c r="F20" s="129">
        <v>119</v>
      </c>
      <c r="G20" s="129">
        <v>133</v>
      </c>
      <c r="H20" s="99">
        <v>119</v>
      </c>
      <c r="I20" s="111">
        <f t="shared" si="12"/>
        <v>238</v>
      </c>
      <c r="J20" s="110">
        <f t="shared" si="13"/>
        <v>19.833333333333332</v>
      </c>
      <c r="O20" s="73"/>
      <c r="P20" s="73"/>
    </row>
    <row r="21" spans="1:21" ht="15" customHeight="1" x14ac:dyDescent="0.3">
      <c r="A21" s="108"/>
      <c r="B21" s="108"/>
      <c r="C21" s="108"/>
      <c r="D21" s="108"/>
      <c r="E21" s="105"/>
      <c r="F21" s="225" t="s">
        <v>29</v>
      </c>
      <c r="G21" s="225"/>
      <c r="H21" s="225"/>
      <c r="I21" s="225"/>
      <c r="J21" s="91">
        <f>SUM(J16:J20)</f>
        <v>128.15</v>
      </c>
      <c r="O21" s="73"/>
    </row>
    <row r="22" spans="1:21" ht="29.25" customHeight="1" x14ac:dyDescent="0.3">
      <c r="A22" s="220" t="s">
        <v>38</v>
      </c>
      <c r="B22" s="220"/>
      <c r="C22" s="220"/>
      <c r="D22" s="220"/>
      <c r="E22" s="221"/>
      <c r="F22" s="221"/>
      <c r="G22" s="221"/>
      <c r="H22" s="221"/>
      <c r="I22" s="221"/>
      <c r="J22" s="221"/>
      <c r="L22" s="237" t="s">
        <v>39</v>
      </c>
      <c r="M22" s="238"/>
      <c r="N22" s="238"/>
      <c r="O22" s="238"/>
      <c r="P22" s="238"/>
      <c r="Q22" s="238"/>
      <c r="R22" s="238"/>
      <c r="S22" s="238"/>
      <c r="T22" s="238"/>
      <c r="U22" s="239"/>
    </row>
    <row r="23" spans="1:21" ht="28.8" x14ac:dyDescent="0.3">
      <c r="A23" s="88">
        <v>1</v>
      </c>
      <c r="B23" s="89" t="s">
        <v>40</v>
      </c>
      <c r="C23" s="89" t="s">
        <v>41</v>
      </c>
      <c r="D23" s="89">
        <v>4</v>
      </c>
      <c r="E23" s="130">
        <v>159.9</v>
      </c>
      <c r="F23" s="130">
        <v>129.88999999999999</v>
      </c>
      <c r="G23" s="131">
        <v>159.99</v>
      </c>
      <c r="H23" s="100">
        <v>129.88999999999999</v>
      </c>
      <c r="I23" s="112">
        <f t="shared" ref="I23:I28" si="14">D23*H23</f>
        <v>519.55999999999995</v>
      </c>
      <c r="J23" s="112">
        <f t="shared" ref="J23:J28" si="15">I23/12</f>
        <v>43.29666666666666</v>
      </c>
      <c r="L23" s="88">
        <v>1</v>
      </c>
      <c r="M23" s="89" t="s">
        <v>40</v>
      </c>
      <c r="N23" s="89" t="s">
        <v>41</v>
      </c>
      <c r="O23" s="89">
        <v>4</v>
      </c>
      <c r="P23" s="130">
        <v>159.9</v>
      </c>
      <c r="Q23" s="130">
        <v>129.88999999999999</v>
      </c>
      <c r="R23" s="131">
        <v>159.99</v>
      </c>
      <c r="S23" s="100">
        <v>129.88999999999999</v>
      </c>
      <c r="T23" s="112">
        <f t="shared" ref="T23:T27" si="16">O23*S23</f>
        <v>519.55999999999995</v>
      </c>
      <c r="U23" s="112">
        <f t="shared" ref="U23:U27" si="17">T23/12</f>
        <v>43.29666666666666</v>
      </c>
    </row>
    <row r="24" spans="1:21" ht="50.25" customHeight="1" x14ac:dyDescent="0.3">
      <c r="A24" s="7">
        <v>2</v>
      </c>
      <c r="B24" s="3" t="s">
        <v>42</v>
      </c>
      <c r="C24" s="3" t="s">
        <v>43</v>
      </c>
      <c r="D24" s="3">
        <v>10</v>
      </c>
      <c r="E24" s="74">
        <v>50.8</v>
      </c>
      <c r="F24" s="74">
        <v>42.32</v>
      </c>
      <c r="G24" s="75">
        <v>57.17</v>
      </c>
      <c r="H24" s="98">
        <v>42.32</v>
      </c>
      <c r="I24" s="93">
        <f t="shared" si="14"/>
        <v>423.2</v>
      </c>
      <c r="J24" s="93">
        <f t="shared" si="15"/>
        <v>35.266666666666666</v>
      </c>
      <c r="L24" s="7">
        <v>2</v>
      </c>
      <c r="M24" s="3" t="s">
        <v>42</v>
      </c>
      <c r="N24" s="3" t="s">
        <v>43</v>
      </c>
      <c r="O24" s="3">
        <v>10</v>
      </c>
      <c r="P24" s="74">
        <v>50.8</v>
      </c>
      <c r="Q24" s="74">
        <v>42.32</v>
      </c>
      <c r="R24" s="75">
        <v>57.17</v>
      </c>
      <c r="S24" s="98">
        <v>42.32</v>
      </c>
      <c r="T24" s="93">
        <f t="shared" si="16"/>
        <v>423.2</v>
      </c>
      <c r="U24" s="93">
        <f t="shared" si="17"/>
        <v>35.266666666666666</v>
      </c>
    </row>
    <row r="25" spans="1:21" ht="57.6" x14ac:dyDescent="0.3">
      <c r="A25" s="7">
        <v>3</v>
      </c>
      <c r="B25" s="3" t="s">
        <v>44</v>
      </c>
      <c r="C25" s="6" t="s">
        <v>45</v>
      </c>
      <c r="D25" s="6">
        <v>4</v>
      </c>
      <c r="E25" s="74">
        <v>154.9</v>
      </c>
      <c r="F25" s="74">
        <v>154.9</v>
      </c>
      <c r="G25" s="75">
        <v>169.9</v>
      </c>
      <c r="H25" s="98">
        <v>154.9</v>
      </c>
      <c r="I25" s="93">
        <f t="shared" si="14"/>
        <v>619.6</v>
      </c>
      <c r="J25" s="93">
        <f t="shared" si="15"/>
        <v>51.633333333333333</v>
      </c>
      <c r="L25" s="65">
        <v>3</v>
      </c>
      <c r="M25" s="9" t="s">
        <v>46</v>
      </c>
      <c r="N25" s="60" t="s">
        <v>45</v>
      </c>
      <c r="O25" s="60">
        <v>4</v>
      </c>
      <c r="P25" s="101">
        <v>80.92</v>
      </c>
      <c r="Q25" s="101">
        <v>84.99</v>
      </c>
      <c r="R25" s="102">
        <v>99.89</v>
      </c>
      <c r="S25" s="99">
        <v>80.92</v>
      </c>
      <c r="T25" s="95">
        <f t="shared" si="16"/>
        <v>323.68</v>
      </c>
      <c r="U25" s="95">
        <f t="shared" si="17"/>
        <v>26.973333333333333</v>
      </c>
    </row>
    <row r="26" spans="1:21" ht="28.8" x14ac:dyDescent="0.3">
      <c r="A26" s="7">
        <v>4</v>
      </c>
      <c r="B26" s="3" t="s">
        <v>47</v>
      </c>
      <c r="C26" s="3" t="s">
        <v>24</v>
      </c>
      <c r="D26" s="3">
        <v>2</v>
      </c>
      <c r="E26" s="74">
        <v>32.020000000000003</v>
      </c>
      <c r="F26" s="74">
        <v>39.9</v>
      </c>
      <c r="G26" s="75">
        <v>30</v>
      </c>
      <c r="H26" s="98">
        <v>30</v>
      </c>
      <c r="I26" s="95">
        <f t="shared" si="14"/>
        <v>60</v>
      </c>
      <c r="J26" s="93">
        <f t="shared" si="15"/>
        <v>5</v>
      </c>
      <c r="L26" s="179">
        <v>4</v>
      </c>
      <c r="M26" s="9" t="s">
        <v>25</v>
      </c>
      <c r="N26" s="180" t="s">
        <v>26</v>
      </c>
      <c r="O26" s="23">
        <v>2</v>
      </c>
      <c r="P26" s="181">
        <v>30.9</v>
      </c>
      <c r="Q26" s="181">
        <v>34.93</v>
      </c>
      <c r="R26" s="182">
        <v>22.26</v>
      </c>
      <c r="S26" s="183">
        <v>22.26</v>
      </c>
      <c r="T26" s="184">
        <f t="shared" si="16"/>
        <v>44.52</v>
      </c>
      <c r="U26" s="111">
        <f t="shared" si="17"/>
        <v>3.7100000000000004</v>
      </c>
    </row>
    <row r="27" spans="1:21" ht="28.8" x14ac:dyDescent="0.3">
      <c r="A27" s="7">
        <v>5</v>
      </c>
      <c r="B27" s="3" t="s">
        <v>48</v>
      </c>
      <c r="C27" s="6" t="s">
        <v>26</v>
      </c>
      <c r="D27" s="6">
        <v>2</v>
      </c>
      <c r="E27" s="74">
        <v>17.010000000000002</v>
      </c>
      <c r="F27" s="74">
        <v>21.9</v>
      </c>
      <c r="G27" s="75">
        <v>17.100000000000001</v>
      </c>
      <c r="H27" s="99">
        <v>17.010000000000002</v>
      </c>
      <c r="I27" s="111">
        <f t="shared" si="14"/>
        <v>34.020000000000003</v>
      </c>
      <c r="J27" s="113">
        <f t="shared" si="15"/>
        <v>2.8350000000000004</v>
      </c>
      <c r="L27" s="172">
        <v>5</v>
      </c>
      <c r="M27" s="173" t="s">
        <v>28</v>
      </c>
      <c r="N27" s="173" t="s">
        <v>26</v>
      </c>
      <c r="O27" s="17">
        <v>2</v>
      </c>
      <c r="P27" s="174">
        <v>89.99</v>
      </c>
      <c r="Q27" s="174">
        <v>89.9</v>
      </c>
      <c r="R27" s="175">
        <v>90.15</v>
      </c>
      <c r="S27" s="176">
        <v>89.9</v>
      </c>
      <c r="T27" s="177">
        <f t="shared" si="16"/>
        <v>179.8</v>
      </c>
      <c r="U27" s="114">
        <f t="shared" si="17"/>
        <v>14.983333333333334</v>
      </c>
    </row>
    <row r="28" spans="1:21" ht="28.8" x14ac:dyDescent="0.3">
      <c r="A28" s="7">
        <v>6</v>
      </c>
      <c r="B28" s="106" t="s">
        <v>49</v>
      </c>
      <c r="C28" s="107" t="s">
        <v>26</v>
      </c>
      <c r="D28" s="60">
        <v>2</v>
      </c>
      <c r="E28" s="132">
        <v>90.15</v>
      </c>
      <c r="F28" s="132">
        <v>89.9</v>
      </c>
      <c r="G28" s="133">
        <v>89.99</v>
      </c>
      <c r="H28" s="99">
        <v>89.9</v>
      </c>
      <c r="I28" s="111">
        <f t="shared" si="14"/>
        <v>179.8</v>
      </c>
      <c r="J28" s="110">
        <f t="shared" si="15"/>
        <v>14.983333333333334</v>
      </c>
      <c r="L28" s="90"/>
      <c r="M28" s="186"/>
      <c r="N28" s="186"/>
      <c r="O28" s="186"/>
      <c r="P28" s="186"/>
      <c r="Q28" s="186"/>
      <c r="R28" s="186"/>
      <c r="S28" s="235" t="s">
        <v>50</v>
      </c>
      <c r="T28" s="235"/>
      <c r="U28" s="145">
        <f>SUM(U23:U27)</f>
        <v>124.22999999999999</v>
      </c>
    </row>
    <row r="29" spans="1:21" ht="15" customHeight="1" x14ac:dyDescent="0.3">
      <c r="A29" s="90"/>
      <c r="B29" s="103"/>
      <c r="C29" s="103"/>
      <c r="D29" s="103"/>
      <c r="E29" s="103"/>
      <c r="F29" s="103"/>
      <c r="G29" s="103"/>
      <c r="H29" s="215" t="s">
        <v>50</v>
      </c>
      <c r="I29" s="215"/>
      <c r="J29" s="91">
        <f>SUM(J23:J28)</f>
        <v>153.01499999999999</v>
      </c>
      <c r="L29" s="165"/>
      <c r="M29" s="8"/>
      <c r="N29" s="8"/>
      <c r="O29" s="8"/>
      <c r="P29" s="166"/>
      <c r="Q29" s="236" t="s">
        <v>30</v>
      </c>
      <c r="R29" s="236"/>
      <c r="S29" s="236"/>
      <c r="T29" s="236"/>
      <c r="U29" s="187">
        <v>138.62</v>
      </c>
    </row>
    <row r="30" spans="1:21" ht="29.25" customHeight="1" x14ac:dyDescent="0.3">
      <c r="A30" s="213" t="s">
        <v>51</v>
      </c>
      <c r="B30" s="214"/>
      <c r="C30" s="214"/>
      <c r="D30" s="214"/>
      <c r="E30" s="214"/>
      <c r="F30" s="214"/>
      <c r="G30" s="214"/>
      <c r="H30" s="214"/>
      <c r="I30" s="214"/>
      <c r="J30" s="214"/>
      <c r="L30" s="90"/>
      <c r="M30" s="186"/>
      <c r="N30" s="186"/>
      <c r="O30" s="186"/>
      <c r="P30" s="186"/>
      <c r="Q30" s="186"/>
      <c r="R30" s="186"/>
      <c r="S30" s="235"/>
      <c r="T30" s="235"/>
      <c r="U30" s="145"/>
    </row>
    <row r="31" spans="1:21" ht="28.8" x14ac:dyDescent="0.3">
      <c r="A31" s="7">
        <v>1</v>
      </c>
      <c r="B31" s="3" t="s">
        <v>40</v>
      </c>
      <c r="C31" s="3" t="s">
        <v>41</v>
      </c>
      <c r="D31" s="3">
        <v>4</v>
      </c>
      <c r="E31" s="86">
        <v>159.9</v>
      </c>
      <c r="F31" s="86">
        <v>129.88999999999999</v>
      </c>
      <c r="G31" s="87">
        <v>159.99</v>
      </c>
      <c r="H31" s="98">
        <v>129.88999999999999</v>
      </c>
      <c r="I31" s="93">
        <f t="shared" ref="I31:I36" si="18">D31*H31</f>
        <v>519.55999999999995</v>
      </c>
      <c r="J31" s="93">
        <f t="shared" ref="J31:J36" si="19">I31/12</f>
        <v>43.29666666666666</v>
      </c>
      <c r="L31" s="73"/>
      <c r="M31" s="169"/>
      <c r="N31" s="170"/>
      <c r="O31" s="165"/>
      <c r="P31" s="171"/>
      <c r="Q31" s="171"/>
      <c r="R31" s="171"/>
      <c r="S31" s="168"/>
      <c r="T31" s="167"/>
      <c r="U31" s="167"/>
    </row>
    <row r="32" spans="1:21" ht="28.8" x14ac:dyDescent="0.3">
      <c r="A32" s="7">
        <v>2</v>
      </c>
      <c r="B32" s="3" t="s">
        <v>52</v>
      </c>
      <c r="C32" s="3" t="s">
        <v>53</v>
      </c>
      <c r="D32" s="3">
        <v>10</v>
      </c>
      <c r="E32" s="86">
        <v>50.8</v>
      </c>
      <c r="F32" s="86">
        <v>42.32</v>
      </c>
      <c r="G32" s="87">
        <v>54.17</v>
      </c>
      <c r="H32" s="98">
        <v>42.32</v>
      </c>
      <c r="I32" s="93">
        <f t="shared" si="18"/>
        <v>423.2</v>
      </c>
      <c r="J32" s="93">
        <f t="shared" si="19"/>
        <v>35.266666666666666</v>
      </c>
      <c r="L32" s="73"/>
      <c r="M32" s="73"/>
      <c r="N32" s="73"/>
    </row>
    <row r="33" spans="1:16" x14ac:dyDescent="0.3">
      <c r="A33" s="7">
        <v>3</v>
      </c>
      <c r="B33" s="3" t="s">
        <v>54</v>
      </c>
      <c r="C33" s="3" t="s">
        <v>24</v>
      </c>
      <c r="D33" s="3">
        <v>2</v>
      </c>
      <c r="E33" s="86">
        <v>30</v>
      </c>
      <c r="F33" s="86">
        <v>39.9</v>
      </c>
      <c r="G33" s="87">
        <v>35.99</v>
      </c>
      <c r="H33" s="98">
        <v>30</v>
      </c>
      <c r="I33" s="93">
        <f t="shared" si="18"/>
        <v>60</v>
      </c>
      <c r="J33" s="93">
        <f t="shared" si="19"/>
        <v>5</v>
      </c>
      <c r="O33" s="73"/>
    </row>
    <row r="34" spans="1:16" ht="28.8" x14ac:dyDescent="0.3">
      <c r="A34" s="7">
        <v>4</v>
      </c>
      <c r="B34" s="3" t="s">
        <v>55</v>
      </c>
      <c r="C34" s="3" t="s">
        <v>45</v>
      </c>
      <c r="D34" s="3">
        <v>4</v>
      </c>
      <c r="E34" s="86">
        <v>83.69</v>
      </c>
      <c r="F34" s="86">
        <v>80.989999999999995</v>
      </c>
      <c r="G34" s="87">
        <v>70.45</v>
      </c>
      <c r="H34" s="98">
        <v>70.45</v>
      </c>
      <c r="I34" s="95">
        <f t="shared" si="18"/>
        <v>281.8</v>
      </c>
      <c r="J34" s="93">
        <f t="shared" si="19"/>
        <v>23.483333333333334</v>
      </c>
      <c r="O34" s="73"/>
    </row>
    <row r="35" spans="1:16" ht="43.2" x14ac:dyDescent="0.3">
      <c r="A35" s="59">
        <v>5</v>
      </c>
      <c r="B35" s="3" t="s">
        <v>56</v>
      </c>
      <c r="C35" s="6" t="s">
        <v>57</v>
      </c>
      <c r="D35" s="6">
        <v>2</v>
      </c>
      <c r="E35" s="86">
        <v>139</v>
      </c>
      <c r="F35" s="86">
        <v>119.9</v>
      </c>
      <c r="G35" s="87">
        <v>133</v>
      </c>
      <c r="H35" s="99">
        <v>119.9</v>
      </c>
      <c r="I35" s="111">
        <f t="shared" si="18"/>
        <v>239.8</v>
      </c>
      <c r="J35" s="110">
        <f t="shared" si="19"/>
        <v>19.983333333333334</v>
      </c>
      <c r="O35" s="73"/>
    </row>
    <row r="36" spans="1:16" ht="28.8" x14ac:dyDescent="0.3">
      <c r="A36" s="65">
        <v>6</v>
      </c>
      <c r="B36" s="10" t="s">
        <v>58</v>
      </c>
      <c r="C36" s="60" t="s">
        <v>57</v>
      </c>
      <c r="D36" s="60">
        <v>2</v>
      </c>
      <c r="E36" s="127">
        <v>17.010000000000002</v>
      </c>
      <c r="F36" s="127">
        <v>21.9</v>
      </c>
      <c r="G36" s="128">
        <v>17.100000000000001</v>
      </c>
      <c r="H36" s="99">
        <v>17.010000000000002</v>
      </c>
      <c r="I36" s="111">
        <f t="shared" si="18"/>
        <v>34.020000000000003</v>
      </c>
      <c r="J36" s="111">
        <f t="shared" si="19"/>
        <v>2.8350000000000004</v>
      </c>
      <c r="L36" s="73"/>
      <c r="P36" s="73"/>
    </row>
    <row r="37" spans="1:16" x14ac:dyDescent="0.3">
      <c r="A37" s="225"/>
      <c r="B37" s="225"/>
      <c r="C37" s="225"/>
      <c r="D37" s="225"/>
      <c r="E37" s="105"/>
      <c r="F37" s="105"/>
      <c r="G37" s="105"/>
      <c r="H37" s="215" t="s">
        <v>50</v>
      </c>
      <c r="I37" s="215"/>
      <c r="J37" s="91">
        <f>SUM(J31:J36)</f>
        <v>129.86500000000001</v>
      </c>
      <c r="L37" s="73"/>
      <c r="P37" s="73"/>
    </row>
    <row r="38" spans="1:16" ht="29.25" customHeight="1" x14ac:dyDescent="0.3">
      <c r="A38" s="213" t="s">
        <v>59</v>
      </c>
      <c r="B38" s="214"/>
      <c r="C38" s="214"/>
      <c r="D38" s="214"/>
      <c r="E38" s="214"/>
      <c r="F38" s="214"/>
      <c r="G38" s="214"/>
      <c r="H38" s="214"/>
      <c r="I38" s="214"/>
      <c r="J38" s="214"/>
      <c r="L38" s="73"/>
      <c r="P38" s="73"/>
    </row>
    <row r="39" spans="1:16" ht="43.2" x14ac:dyDescent="0.3">
      <c r="A39" s="7">
        <v>1</v>
      </c>
      <c r="B39" s="5" t="s">
        <v>60</v>
      </c>
      <c r="C39" s="6" t="s">
        <v>45</v>
      </c>
      <c r="D39" s="6">
        <v>4</v>
      </c>
      <c r="E39" s="74">
        <v>139</v>
      </c>
      <c r="F39" s="74">
        <v>119.9</v>
      </c>
      <c r="G39" s="75">
        <v>133</v>
      </c>
      <c r="H39" s="98">
        <v>119.9</v>
      </c>
      <c r="I39" s="93">
        <f t="shared" ref="I39:I43" si="20">D39*H39</f>
        <v>479.6</v>
      </c>
      <c r="J39" s="93">
        <f t="shared" ref="J39:J43" si="21">I39/12</f>
        <v>39.966666666666669</v>
      </c>
      <c r="L39" s="73"/>
      <c r="P39" s="73"/>
    </row>
    <row r="40" spans="1:16" ht="28.8" x14ac:dyDescent="0.3">
      <c r="A40" s="7">
        <v>2</v>
      </c>
      <c r="B40" s="5" t="s">
        <v>61</v>
      </c>
      <c r="C40" s="3" t="s">
        <v>43</v>
      </c>
      <c r="D40" s="3">
        <v>10</v>
      </c>
      <c r="E40" s="74">
        <v>45</v>
      </c>
      <c r="F40" s="74">
        <v>59.99</v>
      </c>
      <c r="G40" s="75">
        <v>47.88</v>
      </c>
      <c r="H40" s="98">
        <v>45</v>
      </c>
      <c r="I40" s="95">
        <f t="shared" si="20"/>
        <v>450</v>
      </c>
      <c r="J40" s="93">
        <f t="shared" si="21"/>
        <v>37.5</v>
      </c>
      <c r="L40" s="73"/>
      <c r="P40" s="73"/>
    </row>
    <row r="41" spans="1:16" ht="43.2" x14ac:dyDescent="0.3">
      <c r="A41" s="7">
        <v>3</v>
      </c>
      <c r="B41" s="5" t="s">
        <v>62</v>
      </c>
      <c r="C41" s="6" t="s">
        <v>43</v>
      </c>
      <c r="D41" s="3">
        <v>10</v>
      </c>
      <c r="E41" s="74">
        <v>26.9</v>
      </c>
      <c r="F41" s="74">
        <v>24.9</v>
      </c>
      <c r="G41" s="75">
        <v>24.9</v>
      </c>
      <c r="H41" s="98">
        <v>24.9</v>
      </c>
      <c r="I41" s="111">
        <f t="shared" si="20"/>
        <v>249</v>
      </c>
      <c r="J41" s="110">
        <f t="shared" si="21"/>
        <v>20.75</v>
      </c>
      <c r="L41" s="73"/>
      <c r="P41" s="73"/>
    </row>
    <row r="42" spans="1:16" ht="28.8" x14ac:dyDescent="0.3">
      <c r="A42" s="7">
        <v>4</v>
      </c>
      <c r="B42" s="3" t="s">
        <v>63</v>
      </c>
      <c r="C42" s="3" t="s">
        <v>64</v>
      </c>
      <c r="D42" s="3">
        <v>2</v>
      </c>
      <c r="E42" s="74">
        <v>30</v>
      </c>
      <c r="F42" s="74">
        <v>39.9</v>
      </c>
      <c r="G42" s="75">
        <v>35.99</v>
      </c>
      <c r="H42" s="98">
        <v>30</v>
      </c>
      <c r="I42" s="114">
        <f t="shared" si="20"/>
        <v>60</v>
      </c>
      <c r="J42" s="114">
        <f t="shared" si="21"/>
        <v>5</v>
      </c>
      <c r="L42" s="73"/>
      <c r="P42" s="73"/>
    </row>
    <row r="43" spans="1:16" ht="28.8" x14ac:dyDescent="0.3">
      <c r="A43" s="65">
        <v>5</v>
      </c>
      <c r="B43" s="9" t="s">
        <v>35</v>
      </c>
      <c r="C43" s="9" t="s">
        <v>45</v>
      </c>
      <c r="D43" s="9">
        <v>4</v>
      </c>
      <c r="E43" s="101">
        <v>83.69</v>
      </c>
      <c r="F43" s="101">
        <v>80.989999999999995</v>
      </c>
      <c r="G43" s="102">
        <v>70.45</v>
      </c>
      <c r="H43" s="99">
        <v>70.45</v>
      </c>
      <c r="I43" s="111">
        <f t="shared" si="20"/>
        <v>281.8</v>
      </c>
      <c r="J43" s="111">
        <f t="shared" si="21"/>
        <v>23.483333333333334</v>
      </c>
      <c r="L43" s="73"/>
      <c r="P43" s="73"/>
    </row>
    <row r="44" spans="1:16" x14ac:dyDescent="0.3">
      <c r="A44" s="46"/>
      <c r="B44" s="104"/>
      <c r="C44" s="104"/>
      <c r="D44" s="104"/>
      <c r="E44" s="104"/>
      <c r="F44" s="104"/>
      <c r="G44" s="104"/>
      <c r="H44" s="103" t="s">
        <v>50</v>
      </c>
      <c r="I44" s="103"/>
      <c r="J44" s="91">
        <f>SUM(J39:J43)</f>
        <v>126.7</v>
      </c>
      <c r="L44" s="73"/>
      <c r="P44" s="73"/>
    </row>
    <row r="45" spans="1:16" x14ac:dyDescent="0.3">
      <c r="L45" s="73"/>
      <c r="P45" s="73"/>
    </row>
    <row r="46" spans="1:16" x14ac:dyDescent="0.3">
      <c r="L46" s="73"/>
      <c r="P46" s="73"/>
    </row>
    <row r="47" spans="1:16" x14ac:dyDescent="0.3">
      <c r="O47" s="73"/>
      <c r="P47" s="73"/>
    </row>
    <row r="48" spans="1:16" x14ac:dyDescent="0.3">
      <c r="O48" s="73"/>
    </row>
    <row r="49" spans="1:15" x14ac:dyDescent="0.3">
      <c r="O49" s="73"/>
    </row>
    <row r="52" spans="1:15" x14ac:dyDescent="0.3">
      <c r="A52" s="8"/>
      <c r="B52" s="8"/>
      <c r="C52" s="8"/>
      <c r="D52" s="8"/>
    </row>
    <row r="53" spans="1:15" x14ac:dyDescent="0.3">
      <c r="A53" s="8"/>
      <c r="B53" s="8"/>
      <c r="C53" s="8"/>
      <c r="D53" s="8"/>
    </row>
    <row r="54" spans="1:15" x14ac:dyDescent="0.3">
      <c r="A54" s="8"/>
      <c r="B54" s="8"/>
      <c r="C54" s="8"/>
      <c r="D54" s="8"/>
    </row>
    <row r="55" spans="1:15" x14ac:dyDescent="0.3">
      <c r="A55" s="8"/>
      <c r="B55" s="8"/>
      <c r="C55" s="8"/>
      <c r="D55" s="8"/>
    </row>
    <row r="56" spans="1:15" x14ac:dyDescent="0.3">
      <c r="A56" s="8"/>
      <c r="B56" s="8"/>
      <c r="C56" s="8"/>
      <c r="D56" s="8"/>
    </row>
    <row r="57" spans="1:15" x14ac:dyDescent="0.3">
      <c r="A57" s="8"/>
      <c r="B57" s="8"/>
      <c r="C57" s="8"/>
      <c r="D57" s="8"/>
    </row>
  </sheetData>
  <mergeCells count="99">
    <mergeCell ref="L15:T15"/>
    <mergeCell ref="L16:U16"/>
    <mergeCell ref="L13:T13"/>
    <mergeCell ref="S30:T30"/>
    <mergeCell ref="Q14:T14"/>
    <mergeCell ref="S28:T28"/>
    <mergeCell ref="L22:U22"/>
    <mergeCell ref="Q29:T29"/>
    <mergeCell ref="T7:T8"/>
    <mergeCell ref="U7:U8"/>
    <mergeCell ref="P9:P10"/>
    <mergeCell ref="Q9:Q10"/>
    <mergeCell ref="R9:R10"/>
    <mergeCell ref="S9:S10"/>
    <mergeCell ref="T9:T10"/>
    <mergeCell ref="U9:U10"/>
    <mergeCell ref="T3:T4"/>
    <mergeCell ref="U3:U4"/>
    <mergeCell ref="P5:P6"/>
    <mergeCell ref="Q5:Q6"/>
    <mergeCell ref="R5:R6"/>
    <mergeCell ref="S5:S6"/>
    <mergeCell ref="T5:T6"/>
    <mergeCell ref="U5:U6"/>
    <mergeCell ref="O9:O10"/>
    <mergeCell ref="P3:P4"/>
    <mergeCell ref="Q3:Q4"/>
    <mergeCell ref="R3:R4"/>
    <mergeCell ref="S3:S4"/>
    <mergeCell ref="P7:P8"/>
    <mergeCell ref="Q7:Q8"/>
    <mergeCell ref="R7:R8"/>
    <mergeCell ref="S7:S8"/>
    <mergeCell ref="L2:U2"/>
    <mergeCell ref="L3:L4"/>
    <mergeCell ref="L5:L6"/>
    <mergeCell ref="L7:L8"/>
    <mergeCell ref="L9:L10"/>
    <mergeCell ref="M3:M4"/>
    <mergeCell ref="M5:M6"/>
    <mergeCell ref="M7:M8"/>
    <mergeCell ref="M9:M10"/>
    <mergeCell ref="N3:N4"/>
    <mergeCell ref="N5:N6"/>
    <mergeCell ref="N7:N8"/>
    <mergeCell ref="N9:N10"/>
    <mergeCell ref="O3:O4"/>
    <mergeCell ref="O5:O6"/>
    <mergeCell ref="O7:O8"/>
    <mergeCell ref="A2:J2"/>
    <mergeCell ref="A15:J15"/>
    <mergeCell ref="A22:J22"/>
    <mergeCell ref="A14:I14"/>
    <mergeCell ref="A37:D37"/>
    <mergeCell ref="F21:I21"/>
    <mergeCell ref="A30:J30"/>
    <mergeCell ref="D5:D6"/>
    <mergeCell ref="E5:E6"/>
    <mergeCell ref="F5:F6"/>
    <mergeCell ref="G5:G6"/>
    <mergeCell ref="H5:H6"/>
    <mergeCell ref="I5:I6"/>
    <mergeCell ref="J5:J6"/>
    <mergeCell ref="B7:B8"/>
    <mergeCell ref="A7:A8"/>
    <mergeCell ref="A38:J38"/>
    <mergeCell ref="H29:I29"/>
    <mergeCell ref="B3:B4"/>
    <mergeCell ref="A3:A4"/>
    <mergeCell ref="C3:C4"/>
    <mergeCell ref="D3:D4"/>
    <mergeCell ref="E3:E4"/>
    <mergeCell ref="F3:F4"/>
    <mergeCell ref="G3:G4"/>
    <mergeCell ref="H3:H4"/>
    <mergeCell ref="I3:I4"/>
    <mergeCell ref="J3:J4"/>
    <mergeCell ref="B5:B6"/>
    <mergeCell ref="A5:A6"/>
    <mergeCell ref="C5:C6"/>
    <mergeCell ref="H37:I37"/>
    <mergeCell ref="H7:H8"/>
    <mergeCell ref="I7:I8"/>
    <mergeCell ref="J7:J8"/>
    <mergeCell ref="B9:B10"/>
    <mergeCell ref="G9:G10"/>
    <mergeCell ref="H9:H10"/>
    <mergeCell ref="I9:I10"/>
    <mergeCell ref="J9:J10"/>
    <mergeCell ref="C7:C8"/>
    <mergeCell ref="D7:D8"/>
    <mergeCell ref="E7:E8"/>
    <mergeCell ref="F7:F8"/>
    <mergeCell ref="G7:G8"/>
    <mergeCell ref="A9:A10"/>
    <mergeCell ref="C9:C10"/>
    <mergeCell ref="D9:D10"/>
    <mergeCell ref="E9:E10"/>
    <mergeCell ref="F9:F10"/>
  </mergeCells>
  <phoneticPr fontId="1" type="noConversion"/>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B104-8F1F-435A-A21D-43408551D9AB}">
  <dimension ref="A1:J49"/>
  <sheetViews>
    <sheetView showGridLines="0" zoomScale="190" zoomScaleNormal="190" workbookViewId="0">
      <pane xSplit="8" ySplit="1" topLeftCell="J11" activePane="bottomRight" state="frozen"/>
      <selection pane="topRight" activeCell="G1" sqref="G1"/>
      <selection pane="bottomLeft" activeCell="A2" sqref="A2"/>
      <selection pane="bottomRight" activeCell="J41" sqref="J41"/>
    </sheetView>
  </sheetViews>
  <sheetFormatPr defaultColWidth="9.109375" defaultRowHeight="14.4" x14ac:dyDescent="0.3"/>
  <cols>
    <col min="1" max="1" width="6.109375" style="2" bestFit="1" customWidth="1"/>
    <col min="2" max="2" width="52.88671875" style="2" customWidth="1"/>
    <col min="3" max="3" width="34.44140625" style="2" customWidth="1"/>
    <col min="4" max="4" width="17.6640625" style="2" customWidth="1"/>
    <col min="5" max="6" width="9.109375" style="2"/>
    <col min="7" max="7" width="9.6640625" style="2" customWidth="1"/>
    <col min="8" max="8" width="12.6640625" style="2" customWidth="1"/>
    <col min="9" max="9" width="12.109375" style="2" customWidth="1"/>
    <col min="10" max="10" width="13.109375" style="2" customWidth="1"/>
    <col min="11" max="16384" width="9.109375" style="2"/>
  </cols>
  <sheetData>
    <row r="1" spans="1:10" ht="31.2" x14ac:dyDescent="0.3">
      <c r="A1" s="1" t="s">
        <v>0</v>
      </c>
      <c r="B1" s="1" t="s">
        <v>1</v>
      </c>
      <c r="C1" s="1" t="s">
        <v>2</v>
      </c>
      <c r="D1" s="1" t="s">
        <v>3</v>
      </c>
      <c r="E1" s="1" t="s">
        <v>4</v>
      </c>
      <c r="F1" s="1" t="s">
        <v>5</v>
      </c>
      <c r="G1" s="1" t="s">
        <v>6</v>
      </c>
      <c r="H1" s="1" t="s">
        <v>7</v>
      </c>
      <c r="I1" s="83" t="s">
        <v>8</v>
      </c>
      <c r="J1" s="83" t="s">
        <v>9</v>
      </c>
    </row>
    <row r="2" spans="1:10" ht="29.25" customHeight="1" x14ac:dyDescent="0.3">
      <c r="A2" s="218" t="s">
        <v>65</v>
      </c>
      <c r="B2" s="219"/>
      <c r="C2" s="219"/>
      <c r="D2" s="219"/>
      <c r="E2" s="219"/>
      <c r="F2" s="219"/>
      <c r="G2" s="219"/>
      <c r="H2" s="219"/>
      <c r="I2" s="219"/>
      <c r="J2" s="219"/>
    </row>
    <row r="3" spans="1:10" x14ac:dyDescent="0.3">
      <c r="A3" s="6">
        <v>1</v>
      </c>
      <c r="B3" s="3" t="s">
        <v>66</v>
      </c>
      <c r="C3" s="3" t="s">
        <v>67</v>
      </c>
      <c r="D3" s="3">
        <v>2</v>
      </c>
      <c r="E3" s="86">
        <v>9.1199999999999992</v>
      </c>
      <c r="F3" s="86">
        <v>9.6999999999999993</v>
      </c>
      <c r="G3" s="87">
        <v>8</v>
      </c>
      <c r="H3" s="98">
        <v>8</v>
      </c>
      <c r="I3" s="93">
        <f>H3*D3</f>
        <v>16</v>
      </c>
      <c r="J3" s="93">
        <f>I3/12</f>
        <v>1.3333333333333333</v>
      </c>
    </row>
    <row r="4" spans="1:10" x14ac:dyDescent="0.3">
      <c r="A4" s="6">
        <v>2</v>
      </c>
      <c r="B4" s="3" t="s">
        <v>68</v>
      </c>
      <c r="C4" s="3" t="s">
        <v>67</v>
      </c>
      <c r="D4" s="3">
        <v>2</v>
      </c>
      <c r="E4" s="86">
        <v>19.899999999999999</v>
      </c>
      <c r="F4" s="86">
        <v>16</v>
      </c>
      <c r="G4" s="87">
        <v>18.91</v>
      </c>
      <c r="H4" s="98">
        <v>16</v>
      </c>
      <c r="I4" s="93">
        <f t="shared" ref="I4:I17" si="0">D4*H4</f>
        <v>32</v>
      </c>
      <c r="J4" s="93">
        <f t="shared" ref="J4:J16" si="1">I4/12</f>
        <v>2.6666666666666665</v>
      </c>
    </row>
    <row r="5" spans="1:10" ht="28.8" x14ac:dyDescent="0.3">
      <c r="A5" s="6">
        <v>3</v>
      </c>
      <c r="B5" s="3" t="s">
        <v>69</v>
      </c>
      <c r="C5" s="3" t="s">
        <v>67</v>
      </c>
      <c r="D5" s="3">
        <v>2</v>
      </c>
      <c r="E5" s="86">
        <v>49.99</v>
      </c>
      <c r="F5" s="86">
        <v>48.99</v>
      </c>
      <c r="G5" s="87">
        <v>49.05</v>
      </c>
      <c r="H5" s="98">
        <v>48.99</v>
      </c>
      <c r="I5" s="93">
        <f t="shared" si="0"/>
        <v>97.98</v>
      </c>
      <c r="J5" s="93">
        <f t="shared" si="1"/>
        <v>8.1650000000000009</v>
      </c>
    </row>
    <row r="6" spans="1:10" ht="28.8" x14ac:dyDescent="0.3">
      <c r="A6" s="6">
        <v>4</v>
      </c>
      <c r="B6" s="3" t="s">
        <v>70</v>
      </c>
      <c r="C6" s="3" t="s">
        <v>67</v>
      </c>
      <c r="D6" s="3">
        <v>2</v>
      </c>
      <c r="E6" s="86">
        <v>21.3</v>
      </c>
      <c r="F6" s="86">
        <v>18.22</v>
      </c>
      <c r="G6" s="87">
        <v>23.88</v>
      </c>
      <c r="H6" s="98">
        <v>18.22</v>
      </c>
      <c r="I6" s="93">
        <f t="shared" si="0"/>
        <v>36.44</v>
      </c>
      <c r="J6" s="93">
        <f t="shared" si="1"/>
        <v>3.0366666666666666</v>
      </c>
    </row>
    <row r="7" spans="1:10" ht="43.2" x14ac:dyDescent="0.3">
      <c r="A7" s="6">
        <v>5</v>
      </c>
      <c r="B7" s="5" t="s">
        <v>71</v>
      </c>
      <c r="C7" s="3" t="s">
        <v>72</v>
      </c>
      <c r="D7" s="3">
        <v>6</v>
      </c>
      <c r="E7" s="86">
        <v>9.0299999999999994</v>
      </c>
      <c r="F7" s="86">
        <v>5.57</v>
      </c>
      <c r="G7" s="87">
        <v>8.48</v>
      </c>
      <c r="H7" s="98">
        <v>5.57</v>
      </c>
      <c r="I7" s="93">
        <f t="shared" si="0"/>
        <v>33.42</v>
      </c>
      <c r="J7" s="93">
        <f t="shared" si="1"/>
        <v>2.7850000000000001</v>
      </c>
    </row>
    <row r="8" spans="1:10" ht="28.8" x14ac:dyDescent="0.3">
      <c r="A8" s="6">
        <v>6</v>
      </c>
      <c r="B8" s="3" t="s">
        <v>73</v>
      </c>
      <c r="C8" s="3" t="s">
        <v>74</v>
      </c>
      <c r="D8" s="3">
        <v>20</v>
      </c>
      <c r="E8" s="86">
        <v>10.9</v>
      </c>
      <c r="F8" s="86">
        <v>10.199999999999999</v>
      </c>
      <c r="G8" s="87">
        <v>13.5</v>
      </c>
      <c r="H8" s="98">
        <v>10.199999999999999</v>
      </c>
      <c r="I8" s="93">
        <f t="shared" si="0"/>
        <v>204</v>
      </c>
      <c r="J8" s="93">
        <f t="shared" si="1"/>
        <v>17</v>
      </c>
    </row>
    <row r="9" spans="1:10" ht="28.8" x14ac:dyDescent="0.3">
      <c r="A9" s="6">
        <v>7</v>
      </c>
      <c r="B9" s="3" t="s">
        <v>75</v>
      </c>
      <c r="C9" s="3" t="s">
        <v>76</v>
      </c>
      <c r="D9" s="3">
        <v>30</v>
      </c>
      <c r="E9" s="86">
        <v>2.39</v>
      </c>
      <c r="F9" s="86">
        <v>2.91</v>
      </c>
      <c r="G9" s="87">
        <v>1.9</v>
      </c>
      <c r="H9" s="98">
        <v>1.9</v>
      </c>
      <c r="I9" s="93">
        <f t="shared" si="0"/>
        <v>57</v>
      </c>
      <c r="J9" s="93">
        <f t="shared" si="1"/>
        <v>4.75</v>
      </c>
    </row>
    <row r="10" spans="1:10" ht="28.8" x14ac:dyDescent="0.3">
      <c r="A10" s="6">
        <v>8</v>
      </c>
      <c r="B10" s="3" t="s">
        <v>77</v>
      </c>
      <c r="C10" s="3" t="s">
        <v>67</v>
      </c>
      <c r="D10" s="3">
        <v>2</v>
      </c>
      <c r="E10" s="86">
        <v>9.9</v>
      </c>
      <c r="F10" s="86">
        <v>9.99</v>
      </c>
      <c r="G10" s="87">
        <v>7.39</v>
      </c>
      <c r="H10" s="98">
        <v>7.39</v>
      </c>
      <c r="I10" s="93">
        <f t="shared" si="0"/>
        <v>14.78</v>
      </c>
      <c r="J10" s="93">
        <f t="shared" si="1"/>
        <v>1.2316666666666667</v>
      </c>
    </row>
    <row r="11" spans="1:10" ht="57.6" x14ac:dyDescent="0.3">
      <c r="A11" s="6">
        <v>9</v>
      </c>
      <c r="B11" s="6" t="s">
        <v>78</v>
      </c>
      <c r="C11" s="3" t="s">
        <v>79</v>
      </c>
      <c r="D11" s="3">
        <v>1</v>
      </c>
      <c r="E11" s="86">
        <v>30</v>
      </c>
      <c r="F11" s="86">
        <v>38</v>
      </c>
      <c r="G11" s="87">
        <v>30.58</v>
      </c>
      <c r="H11" s="98">
        <v>30</v>
      </c>
      <c r="I11" s="93">
        <f t="shared" si="0"/>
        <v>30</v>
      </c>
      <c r="J11" s="93">
        <f t="shared" si="1"/>
        <v>2.5</v>
      </c>
    </row>
    <row r="12" spans="1:10" ht="28.8" x14ac:dyDescent="0.3">
      <c r="A12" s="6">
        <v>10</v>
      </c>
      <c r="B12" s="3" t="s">
        <v>80</v>
      </c>
      <c r="C12" s="3" t="s">
        <v>67</v>
      </c>
      <c r="D12" s="3">
        <v>2</v>
      </c>
      <c r="E12" s="86">
        <v>44.4</v>
      </c>
      <c r="F12" s="86">
        <v>35.21</v>
      </c>
      <c r="G12" s="87">
        <v>39.700000000000003</v>
      </c>
      <c r="H12" s="98">
        <v>35.21</v>
      </c>
      <c r="I12" s="93">
        <f t="shared" si="0"/>
        <v>70.42</v>
      </c>
      <c r="J12" s="93">
        <f t="shared" si="1"/>
        <v>5.8683333333333332</v>
      </c>
    </row>
    <row r="13" spans="1:10" ht="43.2" x14ac:dyDescent="0.3">
      <c r="A13" s="6">
        <v>11</v>
      </c>
      <c r="B13" s="3" t="s">
        <v>81</v>
      </c>
      <c r="C13" s="3" t="s">
        <v>79</v>
      </c>
      <c r="D13" s="3">
        <v>1</v>
      </c>
      <c r="E13" s="86">
        <v>26.5</v>
      </c>
      <c r="F13" s="86">
        <v>27.9</v>
      </c>
      <c r="G13" s="87">
        <v>27.46</v>
      </c>
      <c r="H13" s="98">
        <v>26.5</v>
      </c>
      <c r="I13" s="93">
        <f t="shared" si="0"/>
        <v>26.5</v>
      </c>
      <c r="J13" s="93">
        <f t="shared" si="1"/>
        <v>2.2083333333333335</v>
      </c>
    </row>
    <row r="14" spans="1:10" ht="28.8" x14ac:dyDescent="0.3">
      <c r="A14" s="60">
        <v>12</v>
      </c>
      <c r="B14" s="9" t="s">
        <v>82</v>
      </c>
      <c r="C14" s="9" t="s">
        <v>83</v>
      </c>
      <c r="D14" s="9">
        <v>6</v>
      </c>
      <c r="E14" s="86">
        <v>28.88</v>
      </c>
      <c r="F14" s="86">
        <v>24.15</v>
      </c>
      <c r="G14" s="87">
        <v>25.5</v>
      </c>
      <c r="H14" s="98">
        <v>24.15</v>
      </c>
      <c r="I14" s="93">
        <f t="shared" si="0"/>
        <v>144.89999999999998</v>
      </c>
      <c r="J14" s="93">
        <f t="shared" si="1"/>
        <v>12.074999999999998</v>
      </c>
    </row>
    <row r="15" spans="1:10" ht="57.6" x14ac:dyDescent="0.3">
      <c r="A15" s="68">
        <v>13</v>
      </c>
      <c r="B15" s="10" t="s">
        <v>84</v>
      </c>
      <c r="C15" s="11" t="s">
        <v>85</v>
      </c>
      <c r="D15" s="12">
        <v>4</v>
      </c>
      <c r="E15" s="86">
        <v>3.7</v>
      </c>
      <c r="F15" s="86">
        <v>3.57</v>
      </c>
      <c r="G15" s="87">
        <v>3.8</v>
      </c>
      <c r="H15" s="98">
        <v>3.57</v>
      </c>
      <c r="I15" s="93">
        <f t="shared" si="0"/>
        <v>14.28</v>
      </c>
      <c r="J15" s="93">
        <f t="shared" si="1"/>
        <v>1.19</v>
      </c>
    </row>
    <row r="16" spans="1:10" ht="57.6" x14ac:dyDescent="0.3">
      <c r="A16" s="72">
        <v>14</v>
      </c>
      <c r="B16" s="13" t="s">
        <v>86</v>
      </c>
      <c r="C16" s="14" t="s">
        <v>87</v>
      </c>
      <c r="D16" s="15">
        <v>24</v>
      </c>
      <c r="E16" s="86">
        <v>5.58</v>
      </c>
      <c r="F16" s="86">
        <v>6.97</v>
      </c>
      <c r="G16" s="87">
        <v>6.6</v>
      </c>
      <c r="H16" s="98">
        <v>5.58</v>
      </c>
      <c r="I16" s="93">
        <f t="shared" si="0"/>
        <v>133.92000000000002</v>
      </c>
      <c r="J16" s="93">
        <f t="shared" si="1"/>
        <v>11.160000000000002</v>
      </c>
    </row>
    <row r="17" spans="1:10" ht="57.6" x14ac:dyDescent="0.3">
      <c r="A17" s="61">
        <v>15</v>
      </c>
      <c r="B17" s="16" t="s">
        <v>88</v>
      </c>
      <c r="C17" s="17" t="s">
        <v>85</v>
      </c>
      <c r="D17" s="11">
        <v>4</v>
      </c>
      <c r="E17" s="86">
        <v>19.100000000000001</v>
      </c>
      <c r="F17" s="86">
        <v>24.9</v>
      </c>
      <c r="G17" s="87">
        <v>11.9</v>
      </c>
      <c r="H17" s="98">
        <v>11.9</v>
      </c>
      <c r="I17" s="93">
        <f t="shared" si="0"/>
        <v>47.6</v>
      </c>
      <c r="J17" s="95">
        <f>I17/12</f>
        <v>3.9666666666666668</v>
      </c>
    </row>
    <row r="18" spans="1:10" ht="15" customHeight="1" x14ac:dyDescent="0.3">
      <c r="A18" s="222" t="s">
        <v>29</v>
      </c>
      <c r="B18" s="223"/>
      <c r="C18" s="223"/>
      <c r="D18" s="223"/>
      <c r="E18" s="223"/>
      <c r="F18" s="223"/>
      <c r="G18" s="223"/>
      <c r="H18" s="223"/>
      <c r="I18" s="224"/>
      <c r="J18" s="91">
        <f>SUM(J3:J17)</f>
        <v>79.936666666666667</v>
      </c>
    </row>
    <row r="19" spans="1:10" ht="29.25" customHeight="1" x14ac:dyDescent="0.3">
      <c r="A19" s="213" t="s">
        <v>89</v>
      </c>
      <c r="B19" s="214"/>
      <c r="C19" s="214"/>
      <c r="D19" s="214"/>
      <c r="E19" s="214"/>
      <c r="F19" s="214"/>
      <c r="G19" s="214"/>
      <c r="H19" s="214"/>
      <c r="I19" s="214"/>
      <c r="J19" s="214"/>
    </row>
    <row r="20" spans="1:10" ht="72" x14ac:dyDescent="0.3">
      <c r="A20" s="6">
        <v>1</v>
      </c>
      <c r="B20" s="3" t="s">
        <v>90</v>
      </c>
      <c r="C20" s="3" t="s">
        <v>91</v>
      </c>
      <c r="D20" s="3">
        <v>2</v>
      </c>
      <c r="E20" s="86">
        <v>51.79</v>
      </c>
      <c r="F20" s="86">
        <v>47.9</v>
      </c>
      <c r="G20" s="87">
        <v>63.9</v>
      </c>
      <c r="H20" s="98">
        <v>47.9</v>
      </c>
      <c r="I20" s="116">
        <f t="shared" ref="I20:I25" si="2">D20*H20</f>
        <v>95.8</v>
      </c>
      <c r="J20" s="116">
        <f t="shared" ref="J20:J25" si="3">I20/12</f>
        <v>7.9833333333333334</v>
      </c>
    </row>
    <row r="21" spans="1:10" ht="57.6" x14ac:dyDescent="0.3">
      <c r="A21" s="6">
        <v>2</v>
      </c>
      <c r="B21" s="3" t="s">
        <v>92</v>
      </c>
      <c r="C21" s="3" t="s">
        <v>93</v>
      </c>
      <c r="D21" s="3">
        <v>6</v>
      </c>
      <c r="E21" s="86">
        <v>8.59</v>
      </c>
      <c r="F21" s="86">
        <v>8.6</v>
      </c>
      <c r="G21" s="87">
        <v>9.5</v>
      </c>
      <c r="H21" s="98">
        <v>8.59</v>
      </c>
      <c r="I21" s="116">
        <f t="shared" si="2"/>
        <v>51.54</v>
      </c>
      <c r="J21" s="116">
        <f t="shared" si="3"/>
        <v>4.2949999999999999</v>
      </c>
    </row>
    <row r="22" spans="1:10" ht="43.2" x14ac:dyDescent="0.3">
      <c r="A22" s="60">
        <v>3</v>
      </c>
      <c r="B22" s="9" t="s">
        <v>94</v>
      </c>
      <c r="C22" s="9" t="s">
        <v>95</v>
      </c>
      <c r="D22" s="9">
        <v>1</v>
      </c>
      <c r="E22" s="86">
        <v>43.41</v>
      </c>
      <c r="F22" s="86">
        <v>43.69</v>
      </c>
      <c r="G22" s="87">
        <v>50.09</v>
      </c>
      <c r="H22" s="98">
        <v>43.41</v>
      </c>
      <c r="I22" s="116">
        <f t="shared" si="2"/>
        <v>43.41</v>
      </c>
      <c r="J22" s="116">
        <f t="shared" si="3"/>
        <v>3.6174999999999997</v>
      </c>
    </row>
    <row r="23" spans="1:10" ht="86.4" x14ac:dyDescent="0.3">
      <c r="A23" s="68">
        <v>4</v>
      </c>
      <c r="B23" s="10" t="s">
        <v>96</v>
      </c>
      <c r="C23" s="11" t="s">
        <v>97</v>
      </c>
      <c r="D23" s="11">
        <v>6</v>
      </c>
      <c r="E23" s="86">
        <v>2.42</v>
      </c>
      <c r="F23" s="86">
        <v>3.97</v>
      </c>
      <c r="G23" s="87">
        <v>3.58</v>
      </c>
      <c r="H23" s="98">
        <v>2.4700000000000002</v>
      </c>
      <c r="I23" s="116">
        <f t="shared" si="2"/>
        <v>14.82</v>
      </c>
      <c r="J23" s="116">
        <f t="shared" si="3"/>
        <v>1.2350000000000001</v>
      </c>
    </row>
    <row r="24" spans="1:10" ht="72" x14ac:dyDescent="0.3">
      <c r="A24" s="26">
        <v>5</v>
      </c>
      <c r="B24" s="18" t="s">
        <v>98</v>
      </c>
      <c r="C24" s="15" t="s">
        <v>99</v>
      </c>
      <c r="D24" s="15">
        <v>2</v>
      </c>
      <c r="E24" s="86">
        <v>44.9</v>
      </c>
      <c r="F24" s="86">
        <v>46.41</v>
      </c>
      <c r="G24" s="87">
        <v>46</v>
      </c>
      <c r="H24" s="98">
        <v>44.9</v>
      </c>
      <c r="I24" s="116">
        <f t="shared" si="2"/>
        <v>89.8</v>
      </c>
      <c r="J24" s="116">
        <f t="shared" si="3"/>
        <v>7.4833333333333334</v>
      </c>
    </row>
    <row r="25" spans="1:10" ht="57.6" x14ac:dyDescent="0.3">
      <c r="A25" s="68">
        <v>6</v>
      </c>
      <c r="B25" s="16" t="s">
        <v>88</v>
      </c>
      <c r="C25" s="17">
        <v>4</v>
      </c>
      <c r="D25" s="11">
        <v>4</v>
      </c>
      <c r="E25" s="86">
        <v>19.100000000000001</v>
      </c>
      <c r="F25" s="86">
        <v>24.9</v>
      </c>
      <c r="G25" s="87">
        <v>11.9</v>
      </c>
      <c r="H25" s="98">
        <v>11.9</v>
      </c>
      <c r="I25" s="116">
        <f t="shared" si="2"/>
        <v>47.6</v>
      </c>
      <c r="J25" s="117">
        <f t="shared" si="3"/>
        <v>3.9666666666666668</v>
      </c>
    </row>
    <row r="26" spans="1:10" ht="15" customHeight="1" x14ac:dyDescent="0.3">
      <c r="A26" s="19"/>
      <c r="B26" s="20"/>
      <c r="C26" s="20"/>
      <c r="D26" s="20"/>
      <c r="H26" s="244" t="s">
        <v>50</v>
      </c>
      <c r="I26" s="245"/>
      <c r="J26" s="91">
        <f>SUM(J20:J25)</f>
        <v>28.580833333333331</v>
      </c>
    </row>
    <row r="27" spans="1:10" ht="15.75" customHeight="1" x14ac:dyDescent="0.3">
      <c r="A27" s="213" t="s">
        <v>100</v>
      </c>
      <c r="B27" s="214"/>
      <c r="C27" s="214"/>
      <c r="D27" s="214"/>
      <c r="E27" s="214"/>
      <c r="F27" s="214"/>
      <c r="G27" s="214"/>
      <c r="H27" s="214"/>
      <c r="I27" s="214"/>
      <c r="J27" s="214"/>
    </row>
    <row r="28" spans="1:10" ht="72" x14ac:dyDescent="0.3">
      <c r="A28" s="6">
        <v>1</v>
      </c>
      <c r="B28" s="3" t="s">
        <v>90</v>
      </c>
      <c r="C28" s="3" t="s">
        <v>91</v>
      </c>
      <c r="D28" s="3">
        <v>2</v>
      </c>
      <c r="E28" s="86">
        <v>51.79</v>
      </c>
      <c r="F28" s="86">
        <v>47.9</v>
      </c>
      <c r="G28" s="86">
        <v>63.9</v>
      </c>
      <c r="H28" s="115">
        <v>47.9</v>
      </c>
      <c r="I28" s="93">
        <f t="shared" ref="I28:I31" si="4">D28*H28</f>
        <v>95.8</v>
      </c>
      <c r="J28" s="93">
        <f t="shared" ref="J28:J31" si="5">I28/12</f>
        <v>7.9833333333333334</v>
      </c>
    </row>
    <row r="29" spans="1:10" ht="28.8" x14ac:dyDescent="0.3">
      <c r="A29" s="60">
        <v>2</v>
      </c>
      <c r="B29" s="9" t="s">
        <v>101</v>
      </c>
      <c r="C29" s="9" t="s">
        <v>95</v>
      </c>
      <c r="D29" s="9">
        <v>1</v>
      </c>
      <c r="E29" s="86">
        <v>43.41</v>
      </c>
      <c r="F29" s="86">
        <v>43.69</v>
      </c>
      <c r="G29" s="86">
        <v>50.09</v>
      </c>
      <c r="H29" s="115">
        <v>43.41</v>
      </c>
      <c r="I29" s="93">
        <f t="shared" si="4"/>
        <v>43.41</v>
      </c>
      <c r="J29" s="93">
        <f t="shared" si="5"/>
        <v>3.6174999999999997</v>
      </c>
    </row>
    <row r="30" spans="1:10" ht="57.6" x14ac:dyDescent="0.3">
      <c r="A30" s="68">
        <v>3</v>
      </c>
      <c r="B30" s="21" t="s">
        <v>102</v>
      </c>
      <c r="C30" s="11">
        <v>6</v>
      </c>
      <c r="D30" s="11">
        <v>6</v>
      </c>
      <c r="E30" s="86">
        <v>3.7</v>
      </c>
      <c r="F30" s="86">
        <v>3.39</v>
      </c>
      <c r="G30" s="86">
        <v>3.8</v>
      </c>
      <c r="H30" s="115">
        <v>3.39</v>
      </c>
      <c r="I30" s="93">
        <f t="shared" si="4"/>
        <v>20.34</v>
      </c>
      <c r="J30" s="93">
        <f t="shared" si="5"/>
        <v>1.6950000000000001</v>
      </c>
    </row>
    <row r="31" spans="1:10" ht="57.6" x14ac:dyDescent="0.3">
      <c r="A31" s="72">
        <v>4</v>
      </c>
      <c r="B31" s="22" t="s">
        <v>88</v>
      </c>
      <c r="C31" s="23">
        <v>4</v>
      </c>
      <c r="D31" s="15">
        <v>4</v>
      </c>
      <c r="E31" s="127">
        <v>19.100000000000001</v>
      </c>
      <c r="F31" s="127">
        <v>24.9</v>
      </c>
      <c r="G31" s="128">
        <v>11.9</v>
      </c>
      <c r="H31" s="99">
        <v>11.9</v>
      </c>
      <c r="I31" s="95">
        <f t="shared" si="4"/>
        <v>47.6</v>
      </c>
      <c r="J31" s="95">
        <f t="shared" si="5"/>
        <v>3.9666666666666668</v>
      </c>
    </row>
    <row r="32" spans="1:10" x14ac:dyDescent="0.3">
      <c r="A32" s="225"/>
      <c r="B32" s="225"/>
      <c r="C32" s="225"/>
      <c r="D32" s="225"/>
      <c r="E32" s="105"/>
      <c r="F32" s="105"/>
      <c r="G32" s="105"/>
      <c r="H32" s="246" t="s">
        <v>50</v>
      </c>
      <c r="I32" s="246"/>
      <c r="J32" s="91">
        <f>SUM(J28:J31)</f>
        <v>17.262500000000003</v>
      </c>
    </row>
    <row r="33" spans="1:10" ht="29.25" customHeight="1" x14ac:dyDescent="0.3">
      <c r="A33" s="242" t="s">
        <v>103</v>
      </c>
      <c r="B33" s="243"/>
      <c r="C33" s="243"/>
      <c r="D33" s="243"/>
      <c r="E33" s="243"/>
      <c r="F33" s="243"/>
      <c r="G33" s="243"/>
      <c r="H33" s="243"/>
      <c r="I33" s="243"/>
      <c r="J33" s="243"/>
    </row>
    <row r="34" spans="1:10" ht="72" x14ac:dyDescent="0.3">
      <c r="A34" s="6">
        <v>1</v>
      </c>
      <c r="B34" s="3" t="s">
        <v>90</v>
      </c>
      <c r="C34" s="3" t="s">
        <v>104</v>
      </c>
      <c r="D34" s="3">
        <v>2</v>
      </c>
      <c r="E34" s="86">
        <v>51.79</v>
      </c>
      <c r="F34" s="86">
        <v>47.9</v>
      </c>
      <c r="G34" s="86">
        <v>63.9</v>
      </c>
      <c r="H34" s="115">
        <v>47.9</v>
      </c>
      <c r="I34" s="93">
        <f t="shared" ref="I34:I39" si="6">D34*H34</f>
        <v>95.8</v>
      </c>
      <c r="J34" s="93">
        <f t="shared" ref="J34:J39" si="7">I34/12</f>
        <v>7.9833333333333334</v>
      </c>
    </row>
    <row r="35" spans="1:10" ht="72" x14ac:dyDescent="0.3">
      <c r="A35" s="6">
        <v>2</v>
      </c>
      <c r="B35" s="5" t="s">
        <v>105</v>
      </c>
      <c r="C35" s="3" t="s">
        <v>93</v>
      </c>
      <c r="D35" s="3">
        <v>6</v>
      </c>
      <c r="E35" s="86">
        <v>3.7</v>
      </c>
      <c r="F35" s="86">
        <v>3.39</v>
      </c>
      <c r="G35" s="86">
        <v>3.8</v>
      </c>
      <c r="H35" s="115">
        <v>3.39</v>
      </c>
      <c r="I35" s="93">
        <f t="shared" si="6"/>
        <v>20.34</v>
      </c>
      <c r="J35" s="93">
        <f t="shared" si="7"/>
        <v>1.6950000000000001</v>
      </c>
    </row>
    <row r="36" spans="1:10" ht="28.8" x14ac:dyDescent="0.3">
      <c r="A36" s="6">
        <v>3</v>
      </c>
      <c r="B36" s="3" t="s">
        <v>106</v>
      </c>
      <c r="C36" s="3" t="s">
        <v>67</v>
      </c>
      <c r="D36" s="3">
        <v>2</v>
      </c>
      <c r="E36" s="86">
        <v>9.9</v>
      </c>
      <c r="F36" s="86">
        <v>9.99</v>
      </c>
      <c r="G36" s="86">
        <v>7.39</v>
      </c>
      <c r="H36" s="115">
        <v>7.39</v>
      </c>
      <c r="I36" s="93">
        <f t="shared" si="6"/>
        <v>14.78</v>
      </c>
      <c r="J36" s="93">
        <f t="shared" si="7"/>
        <v>1.2316666666666667</v>
      </c>
    </row>
    <row r="37" spans="1:10" ht="28.5" customHeight="1" x14ac:dyDescent="0.3">
      <c r="A37" s="60">
        <v>4</v>
      </c>
      <c r="B37" s="3" t="s">
        <v>80</v>
      </c>
      <c r="C37" s="9" t="s">
        <v>79</v>
      </c>
      <c r="D37" s="3">
        <v>1</v>
      </c>
      <c r="E37" s="86">
        <v>44.4</v>
      </c>
      <c r="F37" s="86">
        <v>35.21</v>
      </c>
      <c r="G37" s="86">
        <v>39.700000000000003</v>
      </c>
      <c r="H37" s="115">
        <v>35.21</v>
      </c>
      <c r="I37" s="93">
        <f t="shared" si="6"/>
        <v>35.21</v>
      </c>
      <c r="J37" s="93">
        <f t="shared" si="7"/>
        <v>2.9341666666666666</v>
      </c>
    </row>
    <row r="38" spans="1:10" ht="57.6" x14ac:dyDescent="0.3">
      <c r="A38" s="26">
        <v>5</v>
      </c>
      <c r="B38" s="22" t="s">
        <v>88</v>
      </c>
      <c r="C38" s="23">
        <v>4</v>
      </c>
      <c r="D38" s="15">
        <v>4</v>
      </c>
      <c r="E38" s="86">
        <v>19.100000000000001</v>
      </c>
      <c r="F38" s="86">
        <v>24.9</v>
      </c>
      <c r="G38" s="86">
        <v>11.9</v>
      </c>
      <c r="H38" s="115">
        <v>11.9</v>
      </c>
      <c r="I38" s="93">
        <f t="shared" si="6"/>
        <v>47.6</v>
      </c>
      <c r="J38" s="93">
        <f t="shared" si="7"/>
        <v>3.9666666666666668</v>
      </c>
    </row>
    <row r="39" spans="1:10" ht="129.75" customHeight="1" x14ac:dyDescent="0.3">
      <c r="A39" s="72">
        <v>6</v>
      </c>
      <c r="B39" s="22" t="s">
        <v>107</v>
      </c>
      <c r="C39" s="14">
        <v>15</v>
      </c>
      <c r="D39" s="15">
        <v>15</v>
      </c>
      <c r="E39" s="127">
        <v>2.2200000000000002</v>
      </c>
      <c r="F39" s="127">
        <v>1.24</v>
      </c>
      <c r="G39" s="128">
        <v>2</v>
      </c>
      <c r="H39" s="99">
        <v>1.24</v>
      </c>
      <c r="I39" s="95">
        <f t="shared" si="6"/>
        <v>18.600000000000001</v>
      </c>
      <c r="J39" s="95">
        <f t="shared" si="7"/>
        <v>1.55</v>
      </c>
    </row>
    <row r="40" spans="1:10" x14ac:dyDescent="0.3">
      <c r="A40" s="225"/>
      <c r="B40" s="225"/>
      <c r="C40" s="225"/>
      <c r="D40" s="225"/>
      <c r="E40" s="105"/>
      <c r="F40" s="105"/>
      <c r="G40" s="105"/>
      <c r="H40" s="240" t="s">
        <v>50</v>
      </c>
      <c r="I40" s="240"/>
      <c r="J40" s="91">
        <f>SUM(J34:J39)</f>
        <v>19.360833333333336</v>
      </c>
    </row>
    <row r="41" spans="1:10" ht="29.25" customHeight="1" x14ac:dyDescent="0.3">
      <c r="A41" s="213" t="s">
        <v>108</v>
      </c>
      <c r="B41" s="214"/>
      <c r="C41" s="214"/>
      <c r="D41" s="214"/>
      <c r="E41" s="214"/>
      <c r="F41" s="214"/>
      <c r="G41" s="214"/>
      <c r="H41" s="214"/>
      <c r="I41" s="214"/>
      <c r="J41" s="214"/>
    </row>
    <row r="42" spans="1:10" x14ac:dyDescent="0.3">
      <c r="A42" s="6">
        <v>1</v>
      </c>
      <c r="B42" s="3" t="s">
        <v>66</v>
      </c>
      <c r="C42" s="3" t="s">
        <v>109</v>
      </c>
      <c r="D42" s="3">
        <v>6</v>
      </c>
      <c r="E42" s="86">
        <v>9.1199999999999992</v>
      </c>
      <c r="F42" s="86">
        <v>9.6999999999999993</v>
      </c>
      <c r="G42" s="86">
        <v>8</v>
      </c>
      <c r="H42" s="98">
        <v>8</v>
      </c>
      <c r="I42" s="93">
        <f t="shared" ref="I42:I48" si="8">D42*H42</f>
        <v>48</v>
      </c>
      <c r="J42" s="93">
        <f t="shared" ref="J42:J48" si="9">I42/12</f>
        <v>4</v>
      </c>
    </row>
    <row r="43" spans="1:10" ht="28.8" x14ac:dyDescent="0.3">
      <c r="A43" s="6">
        <v>2</v>
      </c>
      <c r="B43" s="3" t="s">
        <v>69</v>
      </c>
      <c r="C43" s="3" t="s">
        <v>110</v>
      </c>
      <c r="D43" s="3">
        <v>2</v>
      </c>
      <c r="E43" s="86">
        <v>49.99</v>
      </c>
      <c r="F43" s="86">
        <v>48.99</v>
      </c>
      <c r="G43" s="86">
        <v>49.05</v>
      </c>
      <c r="H43" s="98">
        <v>48.99</v>
      </c>
      <c r="I43" s="93">
        <f t="shared" si="8"/>
        <v>97.98</v>
      </c>
      <c r="J43" s="93">
        <f t="shared" si="9"/>
        <v>8.1650000000000009</v>
      </c>
    </row>
    <row r="44" spans="1:10" ht="57.6" x14ac:dyDescent="0.3">
      <c r="A44" s="6">
        <v>3</v>
      </c>
      <c r="B44" s="3" t="s">
        <v>111</v>
      </c>
      <c r="C44" s="3" t="s">
        <v>112</v>
      </c>
      <c r="D44" s="3">
        <v>12</v>
      </c>
      <c r="E44" s="86">
        <v>11.9</v>
      </c>
      <c r="F44" s="86">
        <v>13.9</v>
      </c>
      <c r="G44" s="86">
        <v>11.8</v>
      </c>
      <c r="H44" s="98">
        <v>11.8</v>
      </c>
      <c r="I44" s="93">
        <f t="shared" si="8"/>
        <v>141.60000000000002</v>
      </c>
      <c r="J44" s="93">
        <f t="shared" si="9"/>
        <v>11.800000000000002</v>
      </c>
    </row>
    <row r="45" spans="1:10" ht="115.2" x14ac:dyDescent="0.3">
      <c r="A45" s="6">
        <v>4</v>
      </c>
      <c r="B45" s="16" t="s">
        <v>107</v>
      </c>
      <c r="C45" s="3" t="s">
        <v>113</v>
      </c>
      <c r="D45" s="3">
        <v>15</v>
      </c>
      <c r="E45" s="86">
        <v>2.2200000000000002</v>
      </c>
      <c r="F45" s="86">
        <v>1.24</v>
      </c>
      <c r="G45" s="86">
        <v>2</v>
      </c>
      <c r="H45" s="98">
        <v>1.24</v>
      </c>
      <c r="I45" s="93">
        <f t="shared" si="8"/>
        <v>18.600000000000001</v>
      </c>
      <c r="J45" s="93">
        <f t="shared" si="9"/>
        <v>1.55</v>
      </c>
    </row>
    <row r="46" spans="1:10" ht="28.8" x14ac:dyDescent="0.3">
      <c r="A46" s="6">
        <v>5</v>
      </c>
      <c r="B46" s="3" t="s">
        <v>106</v>
      </c>
      <c r="C46" s="3" t="s">
        <v>110</v>
      </c>
      <c r="D46" s="3">
        <v>2</v>
      </c>
      <c r="E46" s="86">
        <v>9.9</v>
      </c>
      <c r="F46" s="86">
        <v>9.99</v>
      </c>
      <c r="G46" s="86">
        <v>7.39</v>
      </c>
      <c r="H46" s="98">
        <v>7.39</v>
      </c>
      <c r="I46" s="93">
        <f t="shared" si="8"/>
        <v>14.78</v>
      </c>
      <c r="J46" s="93">
        <f t="shared" si="9"/>
        <v>1.2316666666666667</v>
      </c>
    </row>
    <row r="47" spans="1:10" ht="38.25" customHeight="1" x14ac:dyDescent="0.3">
      <c r="A47" s="60">
        <v>6</v>
      </c>
      <c r="B47" s="9" t="s">
        <v>80</v>
      </c>
      <c r="C47" s="9" t="s">
        <v>110</v>
      </c>
      <c r="D47" s="9">
        <v>2</v>
      </c>
      <c r="E47" s="127">
        <v>44.4</v>
      </c>
      <c r="F47" s="127">
        <v>35.21</v>
      </c>
      <c r="G47" s="127">
        <v>39.700000000000003</v>
      </c>
      <c r="H47" s="99">
        <v>35.21</v>
      </c>
      <c r="I47" s="93">
        <f t="shared" si="8"/>
        <v>70.42</v>
      </c>
      <c r="J47" s="93">
        <f t="shared" si="9"/>
        <v>5.8683333333333332</v>
      </c>
    </row>
    <row r="48" spans="1:10" ht="66.75" customHeight="1" x14ac:dyDescent="0.3">
      <c r="A48" s="68">
        <v>7</v>
      </c>
      <c r="B48" s="16" t="s">
        <v>88</v>
      </c>
      <c r="C48" s="11">
        <v>4</v>
      </c>
      <c r="D48" s="11">
        <v>4</v>
      </c>
      <c r="E48" s="134">
        <v>19.100000000000001</v>
      </c>
      <c r="F48" s="134">
        <v>24.9</v>
      </c>
      <c r="G48" s="134">
        <v>11.9</v>
      </c>
      <c r="H48" s="98">
        <v>11.9</v>
      </c>
      <c r="I48" s="110">
        <f t="shared" si="8"/>
        <v>47.6</v>
      </c>
      <c r="J48" s="95">
        <f t="shared" si="9"/>
        <v>3.9666666666666668</v>
      </c>
    </row>
    <row r="49" spans="1:10" x14ac:dyDescent="0.3">
      <c r="A49" s="92"/>
      <c r="B49" s="92"/>
      <c r="C49" s="92"/>
      <c r="D49" s="92"/>
      <c r="E49" s="92"/>
      <c r="F49" s="92"/>
      <c r="G49" s="92"/>
      <c r="H49" s="240" t="s">
        <v>50</v>
      </c>
      <c r="I49" s="241"/>
      <c r="J49" s="91">
        <f>SUM(J42:J48)</f>
        <v>36.581666666666671</v>
      </c>
    </row>
  </sheetData>
  <mergeCells count="12">
    <mergeCell ref="H49:I49"/>
    <mergeCell ref="H40:I40"/>
    <mergeCell ref="A32:D32"/>
    <mergeCell ref="A40:D40"/>
    <mergeCell ref="A2:J2"/>
    <mergeCell ref="A19:J19"/>
    <mergeCell ref="A27:J27"/>
    <mergeCell ref="A33:J33"/>
    <mergeCell ref="A41:J41"/>
    <mergeCell ref="A18:I18"/>
    <mergeCell ref="H26:I26"/>
    <mergeCell ref="H32:I32"/>
  </mergeCells>
  <pageMargins left="0.511811024" right="0.511811024" top="0.78740157499999996" bottom="0.78740157499999996" header="0.31496062000000002" footer="0.31496062000000002"/>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D3A0-3EBA-4051-BA79-6054075390C7}">
  <dimension ref="A1:O59"/>
  <sheetViews>
    <sheetView showGridLines="0" zoomScale="150" zoomScaleNormal="150" workbookViewId="0">
      <pane xSplit="4" ySplit="1" topLeftCell="E2" activePane="bottomRight" state="frozen"/>
      <selection pane="topRight" activeCell="G1" sqref="G1"/>
      <selection pane="bottomLeft" activeCell="A2" sqref="A2"/>
      <selection pane="bottomRight" activeCell="B38" sqref="B38"/>
    </sheetView>
  </sheetViews>
  <sheetFormatPr defaultColWidth="9.109375" defaultRowHeight="14.4" x14ac:dyDescent="0.3"/>
  <cols>
    <col min="1" max="1" width="6.109375" style="2" bestFit="1" customWidth="1"/>
    <col min="2" max="2" width="40.109375" style="2" customWidth="1"/>
    <col min="3" max="3" width="31.109375" style="2" customWidth="1"/>
    <col min="4" max="4" width="22" style="2" customWidth="1"/>
    <col min="5" max="5" width="9.88671875" style="2" customWidth="1"/>
    <col min="6" max="6" width="9.109375" style="2"/>
    <col min="7" max="7" width="9.33203125" style="2" bestFit="1" customWidth="1"/>
    <col min="8" max="8" width="12.88671875" style="2" customWidth="1"/>
    <col min="9" max="9" width="13.44140625" style="2" customWidth="1"/>
    <col min="10" max="10" width="11.6640625" style="2" customWidth="1"/>
    <col min="11" max="16384" width="9.109375" style="2"/>
  </cols>
  <sheetData>
    <row r="1" spans="1:10" ht="31.2" x14ac:dyDescent="0.3">
      <c r="A1" s="1" t="s">
        <v>0</v>
      </c>
      <c r="B1" s="1" t="s">
        <v>1</v>
      </c>
      <c r="C1" s="1" t="s">
        <v>114</v>
      </c>
      <c r="D1" s="1" t="s">
        <v>3</v>
      </c>
      <c r="E1" s="1" t="s">
        <v>4</v>
      </c>
      <c r="F1" s="1" t="s">
        <v>5</v>
      </c>
      <c r="G1" s="1" t="s">
        <v>6</v>
      </c>
      <c r="H1" s="1" t="s">
        <v>115</v>
      </c>
      <c r="I1" s="83" t="s">
        <v>8</v>
      </c>
      <c r="J1" s="83" t="s">
        <v>9</v>
      </c>
    </row>
    <row r="2" spans="1:10" ht="29.25" customHeight="1" x14ac:dyDescent="0.3">
      <c r="A2" s="218" t="s">
        <v>116</v>
      </c>
      <c r="B2" s="219"/>
      <c r="C2" s="219"/>
      <c r="D2" s="219"/>
      <c r="E2" s="219"/>
      <c r="F2" s="219"/>
      <c r="G2" s="219"/>
      <c r="H2" s="219"/>
      <c r="I2" s="219"/>
      <c r="J2" s="219"/>
    </row>
    <row r="3" spans="1:10" x14ac:dyDescent="0.3">
      <c r="A3" s="6">
        <v>1</v>
      </c>
      <c r="B3" s="55" t="s">
        <v>117</v>
      </c>
      <c r="C3" s="3" t="s">
        <v>118</v>
      </c>
      <c r="D3" s="3">
        <v>1</v>
      </c>
      <c r="E3" s="86">
        <v>62</v>
      </c>
      <c r="F3" s="86">
        <v>79.900000000000006</v>
      </c>
      <c r="G3" s="86">
        <v>62</v>
      </c>
      <c r="H3" s="118">
        <v>62</v>
      </c>
      <c r="I3" s="93">
        <f>H3*D3</f>
        <v>62</v>
      </c>
      <c r="J3" s="93">
        <f>I3/12</f>
        <v>5.166666666666667</v>
      </c>
    </row>
    <row r="4" spans="1:10" x14ac:dyDescent="0.3">
      <c r="A4" s="6">
        <v>2</v>
      </c>
      <c r="B4" s="55" t="s">
        <v>119</v>
      </c>
      <c r="C4" s="3" t="s">
        <v>120</v>
      </c>
      <c r="D4" s="3">
        <v>50</v>
      </c>
      <c r="E4" s="86">
        <v>17.899999999999999</v>
      </c>
      <c r="F4" s="86">
        <v>14.88</v>
      </c>
      <c r="G4" s="86">
        <v>14.88</v>
      </c>
      <c r="H4" s="118">
        <v>14.88</v>
      </c>
      <c r="I4" s="93">
        <f t="shared" ref="I4:I40" si="0">D4*H4</f>
        <v>744</v>
      </c>
      <c r="J4" s="93">
        <f t="shared" ref="J4:J40" si="1">I4/12</f>
        <v>62</v>
      </c>
    </row>
    <row r="5" spans="1:10" x14ac:dyDescent="0.3">
      <c r="A5" s="6">
        <v>3</v>
      </c>
      <c r="B5" s="55" t="s">
        <v>121</v>
      </c>
      <c r="C5" s="3" t="s">
        <v>120</v>
      </c>
      <c r="D5" s="3">
        <v>50</v>
      </c>
      <c r="E5" s="86">
        <v>23.99</v>
      </c>
      <c r="F5" s="86">
        <v>19.899999999999999</v>
      </c>
      <c r="G5" s="86">
        <v>18.899999999999999</v>
      </c>
      <c r="H5" s="118">
        <v>18.899999999999999</v>
      </c>
      <c r="I5" s="93">
        <f t="shared" si="0"/>
        <v>944.99999999999989</v>
      </c>
      <c r="J5" s="93">
        <f t="shared" si="1"/>
        <v>78.749999999999986</v>
      </c>
    </row>
    <row r="6" spans="1:10" x14ac:dyDescent="0.3">
      <c r="A6" s="6">
        <v>4</v>
      </c>
      <c r="B6" s="55" t="s">
        <v>122</v>
      </c>
      <c r="C6" s="3" t="s">
        <v>123</v>
      </c>
      <c r="D6" s="3">
        <v>15</v>
      </c>
      <c r="E6" s="86">
        <v>35.9</v>
      </c>
      <c r="F6" s="86">
        <v>43.65</v>
      </c>
      <c r="G6" s="86">
        <v>48.9</v>
      </c>
      <c r="H6" s="118">
        <v>35.9</v>
      </c>
      <c r="I6" s="93">
        <f t="shared" si="0"/>
        <v>538.5</v>
      </c>
      <c r="J6" s="93">
        <f t="shared" si="1"/>
        <v>44.875</v>
      </c>
    </row>
    <row r="7" spans="1:10" x14ac:dyDescent="0.3">
      <c r="A7" s="6">
        <v>5</v>
      </c>
      <c r="B7" s="55" t="s">
        <v>124</v>
      </c>
      <c r="C7" s="3" t="s">
        <v>125</v>
      </c>
      <c r="D7" s="3">
        <v>2</v>
      </c>
      <c r="E7" s="86">
        <v>23.69</v>
      </c>
      <c r="F7" s="86">
        <v>38.86</v>
      </c>
      <c r="G7" s="86">
        <v>29.9</v>
      </c>
      <c r="H7" s="118">
        <v>23.69</v>
      </c>
      <c r="I7" s="93">
        <f t="shared" si="0"/>
        <v>47.38</v>
      </c>
      <c r="J7" s="93">
        <f t="shared" si="1"/>
        <v>3.9483333333333337</v>
      </c>
    </row>
    <row r="8" spans="1:10" x14ac:dyDescent="0.3">
      <c r="A8" s="6">
        <v>6</v>
      </c>
      <c r="B8" s="55" t="s">
        <v>126</v>
      </c>
      <c r="C8" s="3" t="s">
        <v>127</v>
      </c>
      <c r="D8" s="3">
        <v>1</v>
      </c>
      <c r="E8" s="86">
        <v>48.9</v>
      </c>
      <c r="F8" s="86">
        <v>43.65</v>
      </c>
      <c r="G8" s="86">
        <v>46.71</v>
      </c>
      <c r="H8" s="118">
        <v>43.65</v>
      </c>
      <c r="I8" s="93">
        <f t="shared" si="0"/>
        <v>43.65</v>
      </c>
      <c r="J8" s="93">
        <f t="shared" si="1"/>
        <v>3.6374999999999997</v>
      </c>
    </row>
    <row r="9" spans="1:10" ht="28.8" x14ac:dyDescent="0.3">
      <c r="A9" s="6">
        <v>7</v>
      </c>
      <c r="B9" s="55" t="s">
        <v>128</v>
      </c>
      <c r="C9" s="3" t="s">
        <v>127</v>
      </c>
      <c r="D9" s="3">
        <v>1</v>
      </c>
      <c r="E9" s="86">
        <v>41.9</v>
      </c>
      <c r="F9" s="86">
        <v>39.9</v>
      </c>
      <c r="G9" s="86">
        <v>31.99</v>
      </c>
      <c r="H9" s="118">
        <v>31.99</v>
      </c>
      <c r="I9" s="93">
        <f t="shared" si="0"/>
        <v>31.99</v>
      </c>
      <c r="J9" s="93">
        <f t="shared" si="1"/>
        <v>2.6658333333333331</v>
      </c>
    </row>
    <row r="10" spans="1:10" x14ac:dyDescent="0.3">
      <c r="A10" s="6">
        <v>8</v>
      </c>
      <c r="B10" s="55" t="s">
        <v>129</v>
      </c>
      <c r="C10" s="3" t="s">
        <v>130</v>
      </c>
      <c r="D10" s="3">
        <v>60</v>
      </c>
      <c r="E10" s="86">
        <v>6.45</v>
      </c>
      <c r="F10" s="86">
        <v>6.45</v>
      </c>
      <c r="G10" s="86">
        <v>5.89</v>
      </c>
      <c r="H10" s="118">
        <v>5.89</v>
      </c>
      <c r="I10" s="93">
        <f t="shared" si="0"/>
        <v>353.4</v>
      </c>
      <c r="J10" s="93">
        <f t="shared" si="1"/>
        <v>29.45</v>
      </c>
    </row>
    <row r="11" spans="1:10" x14ac:dyDescent="0.3">
      <c r="A11" s="6">
        <v>9</v>
      </c>
      <c r="B11" s="55" t="s">
        <v>131</v>
      </c>
      <c r="C11" s="3" t="s">
        <v>130</v>
      </c>
      <c r="D11" s="3">
        <v>6</v>
      </c>
      <c r="E11" s="86">
        <v>21.9</v>
      </c>
      <c r="F11" s="86">
        <v>28.75</v>
      </c>
      <c r="G11" s="86">
        <v>27.9</v>
      </c>
      <c r="H11" s="118">
        <v>21.9</v>
      </c>
      <c r="I11" s="93">
        <f t="shared" si="0"/>
        <v>131.39999999999998</v>
      </c>
      <c r="J11" s="93">
        <f t="shared" si="1"/>
        <v>10.949999999999998</v>
      </c>
    </row>
    <row r="12" spans="1:10" x14ac:dyDescent="0.3">
      <c r="A12" s="6">
        <v>10</v>
      </c>
      <c r="B12" s="55" t="s">
        <v>132</v>
      </c>
      <c r="C12" s="3" t="s">
        <v>130</v>
      </c>
      <c r="D12" s="3">
        <v>4</v>
      </c>
      <c r="E12" s="86">
        <v>65</v>
      </c>
      <c r="F12" s="86">
        <v>75</v>
      </c>
      <c r="G12" s="86">
        <v>69.94</v>
      </c>
      <c r="H12" s="118">
        <v>65</v>
      </c>
      <c r="I12" s="93">
        <f t="shared" si="0"/>
        <v>260</v>
      </c>
      <c r="J12" s="93">
        <f t="shared" si="1"/>
        <v>21.666666666666668</v>
      </c>
    </row>
    <row r="13" spans="1:10" x14ac:dyDescent="0.3">
      <c r="A13" s="6">
        <v>11</v>
      </c>
      <c r="B13" s="55" t="s">
        <v>133</v>
      </c>
      <c r="C13" s="3" t="s">
        <v>130</v>
      </c>
      <c r="D13" s="3">
        <v>5</v>
      </c>
      <c r="E13" s="86">
        <v>182</v>
      </c>
      <c r="F13" s="86">
        <v>169</v>
      </c>
      <c r="G13" s="86">
        <v>182</v>
      </c>
      <c r="H13" s="118">
        <v>169</v>
      </c>
      <c r="I13" s="93">
        <f t="shared" si="0"/>
        <v>845</v>
      </c>
      <c r="J13" s="93">
        <f t="shared" si="1"/>
        <v>70.416666666666671</v>
      </c>
    </row>
    <row r="14" spans="1:10" x14ac:dyDescent="0.3">
      <c r="A14" s="6">
        <v>12</v>
      </c>
      <c r="B14" s="55" t="s">
        <v>134</v>
      </c>
      <c r="C14" s="3" t="s">
        <v>130</v>
      </c>
      <c r="D14" s="3">
        <v>2</v>
      </c>
      <c r="E14" s="86">
        <v>161</v>
      </c>
      <c r="F14" s="86">
        <v>162.5</v>
      </c>
      <c r="G14" s="86">
        <v>185.5</v>
      </c>
      <c r="H14" s="118">
        <v>161</v>
      </c>
      <c r="I14" s="93">
        <f t="shared" si="0"/>
        <v>322</v>
      </c>
      <c r="J14" s="93">
        <f t="shared" si="1"/>
        <v>26.833333333333332</v>
      </c>
    </row>
    <row r="15" spans="1:10" x14ac:dyDescent="0.3">
      <c r="A15" s="6">
        <v>13</v>
      </c>
      <c r="B15" s="55" t="s">
        <v>135</v>
      </c>
      <c r="C15" s="3" t="s">
        <v>136</v>
      </c>
      <c r="D15" s="3">
        <v>5</v>
      </c>
      <c r="E15" s="86">
        <v>60.66</v>
      </c>
      <c r="F15" s="86">
        <v>61.9</v>
      </c>
      <c r="G15" s="86">
        <v>59.76</v>
      </c>
      <c r="H15" s="118">
        <v>59.76</v>
      </c>
      <c r="I15" s="93">
        <f t="shared" si="0"/>
        <v>298.8</v>
      </c>
      <c r="J15" s="93">
        <f t="shared" si="1"/>
        <v>24.900000000000002</v>
      </c>
    </row>
    <row r="16" spans="1:10" x14ac:dyDescent="0.3">
      <c r="A16" s="6">
        <v>14</v>
      </c>
      <c r="B16" s="55" t="s">
        <v>137</v>
      </c>
      <c r="C16" s="3" t="s">
        <v>130</v>
      </c>
      <c r="D16" s="3">
        <v>1</v>
      </c>
      <c r="E16" s="86">
        <v>82.29</v>
      </c>
      <c r="F16" s="86">
        <v>85.02</v>
      </c>
      <c r="G16" s="86">
        <v>66.41</v>
      </c>
      <c r="H16" s="118">
        <v>66.41</v>
      </c>
      <c r="I16" s="93">
        <f t="shared" si="0"/>
        <v>66.41</v>
      </c>
      <c r="J16" s="93">
        <f t="shared" si="1"/>
        <v>5.5341666666666667</v>
      </c>
    </row>
    <row r="17" spans="1:15" ht="28.8" x14ac:dyDescent="0.3">
      <c r="A17" s="6">
        <v>15</v>
      </c>
      <c r="B17" s="55" t="s">
        <v>138</v>
      </c>
      <c r="C17" s="3" t="s">
        <v>139</v>
      </c>
      <c r="D17" s="3">
        <v>50</v>
      </c>
      <c r="E17" s="86">
        <v>14.9</v>
      </c>
      <c r="F17" s="86">
        <v>16</v>
      </c>
      <c r="G17" s="86">
        <v>18</v>
      </c>
      <c r="H17" s="118">
        <v>14.9</v>
      </c>
      <c r="I17" s="93">
        <f t="shared" si="0"/>
        <v>745</v>
      </c>
      <c r="J17" s="93">
        <f t="shared" si="1"/>
        <v>62.083333333333336</v>
      </c>
    </row>
    <row r="18" spans="1:15" x14ac:dyDescent="0.3">
      <c r="A18" s="6">
        <v>16</v>
      </c>
      <c r="B18" s="55" t="s">
        <v>140</v>
      </c>
      <c r="C18" s="3" t="s">
        <v>141</v>
      </c>
      <c r="D18" s="3">
        <v>1</v>
      </c>
      <c r="E18" s="86">
        <v>103.4</v>
      </c>
      <c r="F18" s="86">
        <v>116.1</v>
      </c>
      <c r="G18" s="86">
        <v>95.5</v>
      </c>
      <c r="H18" s="118">
        <v>95.5</v>
      </c>
      <c r="I18" s="93">
        <f t="shared" si="0"/>
        <v>95.5</v>
      </c>
      <c r="J18" s="93">
        <f t="shared" si="1"/>
        <v>7.958333333333333</v>
      </c>
    </row>
    <row r="19" spans="1:15" x14ac:dyDescent="0.3">
      <c r="A19" s="6">
        <v>17</v>
      </c>
      <c r="B19" s="55" t="s">
        <v>142</v>
      </c>
      <c r="C19" s="3" t="s">
        <v>143</v>
      </c>
      <c r="D19" s="6">
        <v>4</v>
      </c>
      <c r="E19" s="86">
        <v>33.21</v>
      </c>
      <c r="F19" s="86">
        <v>35.46</v>
      </c>
      <c r="G19" s="86">
        <v>31.3</v>
      </c>
      <c r="H19" s="118">
        <v>31.3</v>
      </c>
      <c r="I19" s="93">
        <f t="shared" si="0"/>
        <v>125.2</v>
      </c>
      <c r="J19" s="93">
        <f t="shared" si="1"/>
        <v>10.433333333333334</v>
      </c>
    </row>
    <row r="20" spans="1:15" x14ac:dyDescent="0.3">
      <c r="A20" s="6">
        <v>18</v>
      </c>
      <c r="B20" s="55" t="s">
        <v>144</v>
      </c>
      <c r="C20" s="3" t="s">
        <v>143</v>
      </c>
      <c r="D20" s="6">
        <v>4</v>
      </c>
      <c r="E20" s="86">
        <v>17.899999999999999</v>
      </c>
      <c r="F20" s="86">
        <v>20.9</v>
      </c>
      <c r="G20" s="86">
        <v>16.64</v>
      </c>
      <c r="H20" s="118">
        <v>16.64</v>
      </c>
      <c r="I20" s="93">
        <f t="shared" si="0"/>
        <v>66.56</v>
      </c>
      <c r="J20" s="93">
        <f t="shared" si="1"/>
        <v>5.5466666666666669</v>
      </c>
    </row>
    <row r="21" spans="1:15" ht="43.2" x14ac:dyDescent="0.3">
      <c r="A21" s="6">
        <v>19</v>
      </c>
      <c r="B21" s="55" t="s">
        <v>145</v>
      </c>
      <c r="C21" s="3" t="s">
        <v>146</v>
      </c>
      <c r="D21" s="3">
        <v>15</v>
      </c>
      <c r="E21" s="86">
        <v>37.75</v>
      </c>
      <c r="F21" s="86">
        <v>37.75</v>
      </c>
      <c r="G21" s="86">
        <v>41.94</v>
      </c>
      <c r="H21" s="118">
        <v>37.75</v>
      </c>
      <c r="I21" s="93">
        <f t="shared" si="0"/>
        <v>566.25</v>
      </c>
      <c r="J21" s="93">
        <f t="shared" si="1"/>
        <v>47.1875</v>
      </c>
    </row>
    <row r="22" spans="1:15" ht="28.8" x14ac:dyDescent="0.3">
      <c r="A22" s="6">
        <v>20</v>
      </c>
      <c r="B22" s="55" t="s">
        <v>147</v>
      </c>
      <c r="C22" s="3" t="s">
        <v>148</v>
      </c>
      <c r="D22" s="3">
        <v>2</v>
      </c>
      <c r="E22" s="86">
        <v>26.31</v>
      </c>
      <c r="F22" s="86">
        <v>21.89</v>
      </c>
      <c r="G22" s="86">
        <v>34.76</v>
      </c>
      <c r="H22" s="118">
        <v>21.89</v>
      </c>
      <c r="I22" s="93">
        <f t="shared" si="0"/>
        <v>43.78</v>
      </c>
      <c r="J22" s="93">
        <f t="shared" si="1"/>
        <v>3.6483333333333334</v>
      </c>
    </row>
    <row r="23" spans="1:15" ht="28.8" x14ac:dyDescent="0.3">
      <c r="A23" s="6">
        <v>21</v>
      </c>
      <c r="B23" s="55" t="s">
        <v>149</v>
      </c>
      <c r="C23" s="3" t="s">
        <v>148</v>
      </c>
      <c r="D23" s="3">
        <v>8</v>
      </c>
      <c r="E23" s="86">
        <v>39.9</v>
      </c>
      <c r="F23" s="86">
        <v>39.28</v>
      </c>
      <c r="G23" s="86">
        <v>42.75</v>
      </c>
      <c r="H23" s="118">
        <v>39.28</v>
      </c>
      <c r="I23" s="93">
        <f t="shared" si="0"/>
        <v>314.24</v>
      </c>
      <c r="J23" s="93">
        <f t="shared" si="1"/>
        <v>26.186666666666667</v>
      </c>
    </row>
    <row r="24" spans="1:15" x14ac:dyDescent="0.3">
      <c r="A24" s="6">
        <v>22</v>
      </c>
      <c r="B24" s="55" t="s">
        <v>150</v>
      </c>
      <c r="C24" s="3" t="s">
        <v>125</v>
      </c>
      <c r="D24" s="3">
        <v>20</v>
      </c>
      <c r="E24" s="86">
        <v>35.200000000000003</v>
      </c>
      <c r="F24" s="86">
        <v>31.99</v>
      </c>
      <c r="G24" s="86">
        <v>29.9</v>
      </c>
      <c r="H24" s="118">
        <v>29.92</v>
      </c>
      <c r="I24" s="93">
        <f t="shared" si="0"/>
        <v>598.40000000000009</v>
      </c>
      <c r="J24" s="93">
        <f t="shared" si="1"/>
        <v>49.866666666666674</v>
      </c>
    </row>
    <row r="25" spans="1:15" x14ac:dyDescent="0.3">
      <c r="A25" s="6">
        <v>23</v>
      </c>
      <c r="B25" s="55" t="s">
        <v>151</v>
      </c>
      <c r="C25" s="3" t="s">
        <v>152</v>
      </c>
      <c r="D25" s="3">
        <v>20</v>
      </c>
      <c r="E25" s="86">
        <v>20</v>
      </c>
      <c r="F25" s="86">
        <v>24.94</v>
      </c>
      <c r="G25" s="86">
        <v>28.9</v>
      </c>
      <c r="H25" s="118">
        <v>20</v>
      </c>
      <c r="I25" s="93">
        <f t="shared" si="0"/>
        <v>400</v>
      </c>
      <c r="J25" s="93">
        <f t="shared" si="1"/>
        <v>33.333333333333336</v>
      </c>
    </row>
    <row r="26" spans="1:15" ht="43.2" x14ac:dyDescent="0.3">
      <c r="A26" s="6">
        <v>24</v>
      </c>
      <c r="B26" s="55" t="s">
        <v>153</v>
      </c>
      <c r="C26" s="3" t="s">
        <v>146</v>
      </c>
      <c r="D26" s="3">
        <v>10</v>
      </c>
      <c r="E26" s="86">
        <v>89.9</v>
      </c>
      <c r="F26" s="86">
        <v>104.9</v>
      </c>
      <c r="G26" s="86">
        <v>85.15</v>
      </c>
      <c r="H26" s="118">
        <v>85.15</v>
      </c>
      <c r="I26" s="93">
        <f t="shared" si="0"/>
        <v>851.5</v>
      </c>
      <c r="J26" s="93">
        <f t="shared" si="1"/>
        <v>70.958333333333329</v>
      </c>
    </row>
    <row r="27" spans="1:15" x14ac:dyDescent="0.3">
      <c r="A27" s="6">
        <v>25</v>
      </c>
      <c r="B27" s="55" t="s">
        <v>154</v>
      </c>
      <c r="C27" s="3" t="s">
        <v>146</v>
      </c>
      <c r="D27" s="3">
        <v>2</v>
      </c>
      <c r="E27" s="86">
        <v>39.99</v>
      </c>
      <c r="F27" s="86">
        <v>34.450000000000003</v>
      </c>
      <c r="G27" s="86">
        <v>37.9</v>
      </c>
      <c r="H27" s="118">
        <v>34.450000000000003</v>
      </c>
      <c r="I27" s="93">
        <f t="shared" si="0"/>
        <v>68.900000000000006</v>
      </c>
      <c r="J27" s="93">
        <f t="shared" si="1"/>
        <v>5.7416666666666671</v>
      </c>
    </row>
    <row r="28" spans="1:15" ht="28.8" x14ac:dyDescent="0.3">
      <c r="A28" s="6">
        <v>26</v>
      </c>
      <c r="B28" s="69" t="s">
        <v>155</v>
      </c>
      <c r="C28" s="9" t="s">
        <v>156</v>
      </c>
      <c r="D28" s="9">
        <v>1</v>
      </c>
      <c r="E28" s="86">
        <v>19.23</v>
      </c>
      <c r="F28" s="86">
        <v>24.9</v>
      </c>
      <c r="G28" s="86">
        <v>28.79</v>
      </c>
      <c r="H28" s="118">
        <v>19.23</v>
      </c>
      <c r="I28" s="93">
        <f t="shared" si="0"/>
        <v>19.23</v>
      </c>
      <c r="J28" s="93">
        <f t="shared" si="1"/>
        <v>1.6025</v>
      </c>
      <c r="O28" s="122"/>
    </row>
    <row r="29" spans="1:15" ht="43.2" x14ac:dyDescent="0.3">
      <c r="A29" s="6">
        <v>27</v>
      </c>
      <c r="B29" s="25" t="s">
        <v>157</v>
      </c>
      <c r="C29" s="15" t="s">
        <v>146</v>
      </c>
      <c r="D29" s="26">
        <v>2</v>
      </c>
      <c r="E29" s="86">
        <v>15.99</v>
      </c>
      <c r="F29" s="86">
        <v>16.899999999999999</v>
      </c>
      <c r="G29" s="86">
        <v>24.99</v>
      </c>
      <c r="H29" s="119">
        <v>15.99</v>
      </c>
      <c r="I29" s="93">
        <f t="shared" si="0"/>
        <v>31.98</v>
      </c>
      <c r="J29" s="93">
        <f t="shared" si="1"/>
        <v>2.665</v>
      </c>
    </row>
    <row r="30" spans="1:15" ht="43.2" x14ac:dyDescent="0.3">
      <c r="A30" s="6">
        <v>28</v>
      </c>
      <c r="B30" s="25" t="s">
        <v>158</v>
      </c>
      <c r="C30" s="15" t="s">
        <v>159</v>
      </c>
      <c r="D30" s="15" t="s">
        <v>160</v>
      </c>
      <c r="E30" s="86">
        <v>200</v>
      </c>
      <c r="F30" s="86">
        <v>250</v>
      </c>
      <c r="G30" s="86">
        <v>350</v>
      </c>
      <c r="H30" s="120">
        <v>200</v>
      </c>
      <c r="I30" s="120">
        <v>200</v>
      </c>
      <c r="J30" s="93">
        <f t="shared" si="1"/>
        <v>16.666666666666668</v>
      </c>
    </row>
    <row r="31" spans="1:15" x14ac:dyDescent="0.3">
      <c r="A31" s="6">
        <v>29</v>
      </c>
      <c r="B31" s="25" t="s">
        <v>161</v>
      </c>
      <c r="C31" s="15" t="s">
        <v>162</v>
      </c>
      <c r="D31" s="15" t="s">
        <v>163</v>
      </c>
      <c r="E31" s="86">
        <v>24</v>
      </c>
      <c r="F31" s="86">
        <v>13.6</v>
      </c>
      <c r="G31" s="86">
        <v>24.9</v>
      </c>
      <c r="H31" s="118">
        <v>13.6</v>
      </c>
      <c r="I31" s="93">
        <v>816</v>
      </c>
      <c r="J31" s="93">
        <f t="shared" si="1"/>
        <v>68</v>
      </c>
    </row>
    <row r="32" spans="1:15" x14ac:dyDescent="0.3">
      <c r="A32" s="6">
        <v>30</v>
      </c>
      <c r="B32" s="25" t="s">
        <v>164</v>
      </c>
      <c r="C32" s="15" t="s">
        <v>162</v>
      </c>
      <c r="D32" s="15" t="s">
        <v>163</v>
      </c>
      <c r="E32" s="86">
        <v>35</v>
      </c>
      <c r="F32" s="86">
        <v>24</v>
      </c>
      <c r="G32" s="86">
        <v>30</v>
      </c>
      <c r="H32" s="118">
        <v>24</v>
      </c>
      <c r="I32" s="137">
        <v>1440</v>
      </c>
      <c r="J32" s="93">
        <f t="shared" si="1"/>
        <v>120</v>
      </c>
    </row>
    <row r="33" spans="1:10" ht="28.8" x14ac:dyDescent="0.3">
      <c r="A33" s="6">
        <v>31</v>
      </c>
      <c r="B33" s="25" t="s">
        <v>165</v>
      </c>
      <c r="C33" s="15" t="s">
        <v>146</v>
      </c>
      <c r="D33" s="15">
        <v>5</v>
      </c>
      <c r="E33" s="86">
        <v>39.9</v>
      </c>
      <c r="F33" s="86">
        <v>32.9</v>
      </c>
      <c r="G33" s="86">
        <v>45</v>
      </c>
      <c r="H33" s="118">
        <v>32.9</v>
      </c>
      <c r="I33" s="93">
        <f t="shared" si="0"/>
        <v>164.5</v>
      </c>
      <c r="J33" s="93">
        <f t="shared" si="1"/>
        <v>13.708333333333334</v>
      </c>
    </row>
    <row r="34" spans="1:10" ht="28.8" x14ac:dyDescent="0.3">
      <c r="A34" s="6">
        <v>32</v>
      </c>
      <c r="B34" s="70" t="s">
        <v>166</v>
      </c>
      <c r="C34" s="3" t="s">
        <v>146</v>
      </c>
      <c r="D34" s="14">
        <v>5</v>
      </c>
      <c r="E34" s="86">
        <v>44.01</v>
      </c>
      <c r="F34" s="86">
        <v>39.9</v>
      </c>
      <c r="G34" s="86">
        <v>42.47</v>
      </c>
      <c r="H34" s="118">
        <v>39.9</v>
      </c>
      <c r="I34" s="93">
        <f t="shared" si="0"/>
        <v>199.5</v>
      </c>
      <c r="J34" s="93">
        <f t="shared" si="1"/>
        <v>16.625</v>
      </c>
    </row>
    <row r="35" spans="1:10" ht="28.8" x14ac:dyDescent="0.3">
      <c r="A35" s="6">
        <v>33</v>
      </c>
      <c r="B35" s="185" t="s">
        <v>167</v>
      </c>
      <c r="C35" s="3" t="s">
        <v>146</v>
      </c>
      <c r="D35" s="3">
        <v>5</v>
      </c>
      <c r="E35" s="86">
        <v>32</v>
      </c>
      <c r="F35" s="86">
        <v>36.5</v>
      </c>
      <c r="G35" s="86">
        <v>36</v>
      </c>
      <c r="H35" s="118">
        <v>32</v>
      </c>
      <c r="I35" s="93">
        <f t="shared" si="0"/>
        <v>160</v>
      </c>
      <c r="J35" s="93">
        <f t="shared" si="1"/>
        <v>13.333333333333334</v>
      </c>
    </row>
    <row r="36" spans="1:10" ht="57" customHeight="1" x14ac:dyDescent="0.3">
      <c r="A36" s="6">
        <v>34</v>
      </c>
      <c r="B36" s="71" t="s">
        <v>168</v>
      </c>
      <c r="C36" s="3" t="s">
        <v>146</v>
      </c>
      <c r="D36" s="20">
        <v>3</v>
      </c>
      <c r="E36" s="86">
        <v>33.729999999999997</v>
      </c>
      <c r="F36" s="86">
        <v>43.11</v>
      </c>
      <c r="G36" s="135">
        <v>39.99</v>
      </c>
      <c r="H36" s="118">
        <v>33.729999999999997</v>
      </c>
      <c r="I36" s="93">
        <f t="shared" si="0"/>
        <v>101.19</v>
      </c>
      <c r="J36" s="93">
        <f t="shared" si="1"/>
        <v>8.4324999999999992</v>
      </c>
    </row>
    <row r="37" spans="1:10" ht="55.5" customHeight="1" x14ac:dyDescent="0.3">
      <c r="A37" s="6">
        <v>35</v>
      </c>
      <c r="B37" s="55" t="s">
        <v>169</v>
      </c>
      <c r="C37" s="3" t="s">
        <v>146</v>
      </c>
      <c r="D37" s="20">
        <v>3</v>
      </c>
      <c r="E37" s="86">
        <v>16.899999999999999</v>
      </c>
      <c r="F37" s="86">
        <v>18.61</v>
      </c>
      <c r="G37" s="86">
        <v>17.989999999999998</v>
      </c>
      <c r="H37" s="118">
        <v>16.899999999999999</v>
      </c>
      <c r="I37" s="93">
        <f t="shared" si="0"/>
        <v>50.699999999999996</v>
      </c>
      <c r="J37" s="93">
        <f t="shared" si="1"/>
        <v>4.2249999999999996</v>
      </c>
    </row>
    <row r="38" spans="1:10" ht="28.8" x14ac:dyDescent="0.3">
      <c r="A38" s="6">
        <v>36</v>
      </c>
      <c r="B38" s="71" t="s">
        <v>170</v>
      </c>
      <c r="C38" s="3" t="s">
        <v>146</v>
      </c>
      <c r="D38" s="20">
        <v>3</v>
      </c>
      <c r="E38" s="86">
        <v>24.9</v>
      </c>
      <c r="F38" s="86">
        <v>28</v>
      </c>
      <c r="G38" s="86">
        <v>30</v>
      </c>
      <c r="H38" s="118">
        <v>24.9</v>
      </c>
      <c r="I38" s="93">
        <f t="shared" si="0"/>
        <v>74.699999999999989</v>
      </c>
      <c r="J38" s="93">
        <f t="shared" si="1"/>
        <v>6.2249999999999988</v>
      </c>
    </row>
    <row r="39" spans="1:10" ht="28.8" x14ac:dyDescent="0.3">
      <c r="A39" s="6">
        <v>37</v>
      </c>
      <c r="B39" s="71" t="s">
        <v>171</v>
      </c>
      <c r="C39" s="3" t="s">
        <v>146</v>
      </c>
      <c r="D39" s="20">
        <v>3</v>
      </c>
      <c r="E39" s="86">
        <v>42.9</v>
      </c>
      <c r="F39" s="86">
        <v>40.76</v>
      </c>
      <c r="G39" s="86">
        <v>35</v>
      </c>
      <c r="H39" s="118">
        <v>35</v>
      </c>
      <c r="I39" s="93">
        <f t="shared" si="0"/>
        <v>105</v>
      </c>
      <c r="J39" s="93">
        <f t="shared" si="1"/>
        <v>8.75</v>
      </c>
    </row>
    <row r="40" spans="1:10" ht="28.8" x14ac:dyDescent="0.3">
      <c r="A40" s="6">
        <v>38</v>
      </c>
      <c r="B40" s="55" t="s">
        <v>172</v>
      </c>
      <c r="C40" s="3" t="s">
        <v>146</v>
      </c>
      <c r="D40" s="20">
        <v>3</v>
      </c>
      <c r="E40" s="127">
        <v>17.09</v>
      </c>
      <c r="F40" s="127">
        <v>16.63</v>
      </c>
      <c r="G40" s="127">
        <v>19.899999999999999</v>
      </c>
      <c r="H40" s="164">
        <v>16.63</v>
      </c>
      <c r="I40" s="95">
        <f t="shared" si="0"/>
        <v>49.89</v>
      </c>
      <c r="J40" s="95">
        <f t="shared" si="1"/>
        <v>4.1574999999999998</v>
      </c>
    </row>
    <row r="41" spans="1:10" ht="15" customHeight="1" x14ac:dyDescent="0.3">
      <c r="A41" s="160">
        <v>39</v>
      </c>
      <c r="B41" s="161" t="s">
        <v>173</v>
      </c>
      <c r="C41" s="162" t="s">
        <v>174</v>
      </c>
      <c r="D41" s="17">
        <v>5</v>
      </c>
      <c r="E41" s="134">
        <v>24.9</v>
      </c>
      <c r="F41" s="134">
        <v>19.95</v>
      </c>
      <c r="G41" s="134">
        <v>37.75</v>
      </c>
      <c r="H41" s="163">
        <v>19.95</v>
      </c>
      <c r="I41" s="114">
        <f>H41*D41</f>
        <v>99.75</v>
      </c>
      <c r="J41" s="114">
        <f>I41/12</f>
        <v>8.3125</v>
      </c>
    </row>
    <row r="42" spans="1:10" ht="29.25" customHeight="1" x14ac:dyDescent="0.3">
      <c r="A42" s="222" t="s">
        <v>29</v>
      </c>
      <c r="B42" s="223"/>
      <c r="C42" s="223"/>
      <c r="D42" s="223"/>
      <c r="E42" s="247"/>
      <c r="F42" s="247"/>
      <c r="G42" s="247"/>
      <c r="H42" s="247"/>
      <c r="I42" s="247"/>
      <c r="J42" s="141">
        <f>SUM(J3:J41)</f>
        <v>1006.4416666666668</v>
      </c>
    </row>
    <row r="43" spans="1:10" ht="15.6" x14ac:dyDescent="0.3">
      <c r="A43" s="213" t="s">
        <v>175</v>
      </c>
      <c r="B43" s="214"/>
      <c r="C43" s="214"/>
      <c r="D43" s="214"/>
      <c r="E43" s="214"/>
      <c r="F43" s="214"/>
      <c r="G43" s="214"/>
      <c r="H43" s="214"/>
      <c r="I43" s="214"/>
      <c r="J43" s="214"/>
    </row>
    <row r="44" spans="1:10" x14ac:dyDescent="0.3">
      <c r="A44" s="7">
        <v>1</v>
      </c>
      <c r="B44" s="3" t="s">
        <v>176</v>
      </c>
      <c r="C44" s="3" t="s">
        <v>156</v>
      </c>
      <c r="D44" s="3">
        <v>5</v>
      </c>
      <c r="E44" s="86">
        <v>59.74</v>
      </c>
      <c r="F44" s="86">
        <v>50</v>
      </c>
      <c r="G44" s="86">
        <v>61.41</v>
      </c>
      <c r="H44" s="121">
        <v>50</v>
      </c>
      <c r="I44" s="93">
        <f t="shared" ref="I44:I58" si="2">D44*H44</f>
        <v>250</v>
      </c>
      <c r="J44" s="93">
        <f t="shared" ref="J44:J58" si="3">I44/12</f>
        <v>20.833333333333332</v>
      </c>
    </row>
    <row r="45" spans="1:10" ht="86.4" x14ac:dyDescent="0.3">
      <c r="A45" s="4">
        <v>2</v>
      </c>
      <c r="B45" s="3" t="s">
        <v>177</v>
      </c>
      <c r="C45" s="3" t="s">
        <v>156</v>
      </c>
      <c r="D45" s="3">
        <v>30</v>
      </c>
      <c r="E45" s="86">
        <v>52.9</v>
      </c>
      <c r="F45" s="86">
        <v>36.090000000000003</v>
      </c>
      <c r="G45" s="86">
        <v>49.9</v>
      </c>
      <c r="H45" s="121">
        <v>36.9</v>
      </c>
      <c r="I45" s="94">
        <v>1107</v>
      </c>
      <c r="J45" s="93">
        <f t="shared" si="3"/>
        <v>92.25</v>
      </c>
    </row>
    <row r="46" spans="1:10" ht="28.8" x14ac:dyDescent="0.3">
      <c r="A46" s="7">
        <v>3</v>
      </c>
      <c r="B46" s="6" t="s">
        <v>178</v>
      </c>
      <c r="C46" s="6" t="s">
        <v>156</v>
      </c>
      <c r="D46" s="3">
        <v>2</v>
      </c>
      <c r="E46" s="86">
        <v>3.1</v>
      </c>
      <c r="F46" s="86">
        <v>4.4800000000000004</v>
      </c>
      <c r="G46" s="86">
        <v>3.89</v>
      </c>
      <c r="H46" s="121">
        <v>3.1</v>
      </c>
      <c r="I46" s="93">
        <f t="shared" si="2"/>
        <v>6.2</v>
      </c>
      <c r="J46" s="93">
        <f t="shared" si="3"/>
        <v>0.51666666666666672</v>
      </c>
    </row>
    <row r="47" spans="1:10" ht="57.6" x14ac:dyDescent="0.3">
      <c r="A47" s="7">
        <v>4</v>
      </c>
      <c r="B47" s="6" t="s">
        <v>179</v>
      </c>
      <c r="C47" s="6" t="s">
        <v>156</v>
      </c>
      <c r="D47" s="3">
        <v>16</v>
      </c>
      <c r="E47" s="86">
        <v>24.9</v>
      </c>
      <c r="F47" s="86">
        <v>25.88</v>
      </c>
      <c r="G47" s="86">
        <v>26.9</v>
      </c>
      <c r="H47" s="121">
        <v>24.9</v>
      </c>
      <c r="I47" s="93">
        <f t="shared" si="2"/>
        <v>398.4</v>
      </c>
      <c r="J47" s="93">
        <f t="shared" si="3"/>
        <v>33.199999999999996</v>
      </c>
    </row>
    <row r="48" spans="1:10" ht="28.8" x14ac:dyDescent="0.3">
      <c r="A48" s="7">
        <v>5</v>
      </c>
      <c r="B48" s="6" t="s">
        <v>180</v>
      </c>
      <c r="C48" s="6" t="s">
        <v>156</v>
      </c>
      <c r="D48" s="3">
        <v>36</v>
      </c>
      <c r="E48" s="86">
        <v>9.6999999999999993</v>
      </c>
      <c r="F48" s="86">
        <v>10.029999999999999</v>
      </c>
      <c r="G48" s="86">
        <v>10.9</v>
      </c>
      <c r="H48" s="121">
        <v>9.6999999999999993</v>
      </c>
      <c r="I48" s="93">
        <f t="shared" si="2"/>
        <v>349.2</v>
      </c>
      <c r="J48" s="93">
        <f t="shared" si="3"/>
        <v>29.099999999999998</v>
      </c>
    </row>
    <row r="49" spans="1:10" x14ac:dyDescent="0.3">
      <c r="A49" s="7">
        <v>6</v>
      </c>
      <c r="B49" s="6" t="s">
        <v>181</v>
      </c>
      <c r="C49" s="6" t="s">
        <v>182</v>
      </c>
      <c r="D49" s="3">
        <v>6</v>
      </c>
      <c r="E49" s="86">
        <v>63.9</v>
      </c>
      <c r="F49" s="86">
        <v>50.44</v>
      </c>
      <c r="G49" s="86">
        <v>64.989999999999995</v>
      </c>
      <c r="H49" s="121">
        <v>50.44</v>
      </c>
      <c r="I49" s="93">
        <f t="shared" si="2"/>
        <v>302.64</v>
      </c>
      <c r="J49" s="93">
        <f t="shared" si="3"/>
        <v>25.22</v>
      </c>
    </row>
    <row r="50" spans="1:10" ht="129.6" x14ac:dyDescent="0.3">
      <c r="A50" s="7">
        <v>7</v>
      </c>
      <c r="B50" s="6" t="s">
        <v>183</v>
      </c>
      <c r="C50" s="6" t="s">
        <v>184</v>
      </c>
      <c r="D50" s="3">
        <v>6</v>
      </c>
      <c r="E50" s="86">
        <v>37.29</v>
      </c>
      <c r="F50" s="86">
        <v>36</v>
      </c>
      <c r="G50" s="86">
        <v>28.5</v>
      </c>
      <c r="H50" s="121">
        <v>28.5</v>
      </c>
      <c r="I50" s="93">
        <f t="shared" si="2"/>
        <v>171</v>
      </c>
      <c r="J50" s="93">
        <f t="shared" si="3"/>
        <v>14.25</v>
      </c>
    </row>
    <row r="51" spans="1:10" ht="43.2" x14ac:dyDescent="0.3">
      <c r="A51" s="7">
        <v>8</v>
      </c>
      <c r="B51" s="6" t="s">
        <v>185</v>
      </c>
      <c r="C51" s="6" t="s">
        <v>186</v>
      </c>
      <c r="D51" s="3">
        <v>8</v>
      </c>
      <c r="E51" s="86">
        <v>45.6</v>
      </c>
      <c r="F51" s="86">
        <v>36.99</v>
      </c>
      <c r="G51" s="86">
        <v>23.75</v>
      </c>
      <c r="H51" s="121">
        <v>23.75</v>
      </c>
      <c r="I51" s="93">
        <f t="shared" si="2"/>
        <v>190</v>
      </c>
      <c r="J51" s="93">
        <f t="shared" si="3"/>
        <v>15.833333333333334</v>
      </c>
    </row>
    <row r="52" spans="1:10" ht="57.6" x14ac:dyDescent="0.3">
      <c r="A52" s="7">
        <v>9</v>
      </c>
      <c r="B52" s="6" t="s">
        <v>187</v>
      </c>
      <c r="C52" s="6" t="s">
        <v>156</v>
      </c>
      <c r="D52" s="3">
        <v>6</v>
      </c>
      <c r="E52" s="86">
        <v>19.989999999999998</v>
      </c>
      <c r="F52" s="86">
        <v>25.8</v>
      </c>
      <c r="G52" s="86">
        <v>36</v>
      </c>
      <c r="H52" s="121">
        <v>19.989999999999998</v>
      </c>
      <c r="I52" s="93">
        <f t="shared" si="2"/>
        <v>119.94</v>
      </c>
      <c r="J52" s="93">
        <f t="shared" si="3"/>
        <v>9.9949999999999992</v>
      </c>
    </row>
    <row r="53" spans="1:10" x14ac:dyDescent="0.3">
      <c r="A53" s="7">
        <v>10</v>
      </c>
      <c r="B53" s="6" t="s">
        <v>188</v>
      </c>
      <c r="C53" s="6" t="s">
        <v>189</v>
      </c>
      <c r="D53" s="3">
        <v>8</v>
      </c>
      <c r="E53" s="86">
        <v>32</v>
      </c>
      <c r="F53" s="86">
        <v>22.9</v>
      </c>
      <c r="G53" s="86">
        <v>25.47</v>
      </c>
      <c r="H53" s="121">
        <v>22.9</v>
      </c>
      <c r="I53" s="93">
        <f t="shared" si="2"/>
        <v>183.2</v>
      </c>
      <c r="J53" s="93">
        <f t="shared" si="3"/>
        <v>15.266666666666666</v>
      </c>
    </row>
    <row r="54" spans="1:10" ht="57.6" x14ac:dyDescent="0.3">
      <c r="A54" s="7">
        <v>11</v>
      </c>
      <c r="B54" s="6" t="s">
        <v>190</v>
      </c>
      <c r="C54" s="6" t="s">
        <v>191</v>
      </c>
      <c r="D54" s="3">
        <v>15</v>
      </c>
      <c r="E54" s="86">
        <v>17.899999999999999</v>
      </c>
      <c r="F54" s="86">
        <v>23.99</v>
      </c>
      <c r="G54" s="86">
        <v>25.73</v>
      </c>
      <c r="H54" s="121">
        <v>17.899999999999999</v>
      </c>
      <c r="I54" s="93">
        <f t="shared" si="2"/>
        <v>268.5</v>
      </c>
      <c r="J54" s="93">
        <f t="shared" si="3"/>
        <v>22.375</v>
      </c>
    </row>
    <row r="55" spans="1:10" ht="28.8" x14ac:dyDescent="0.3">
      <c r="A55" s="7">
        <v>12</v>
      </c>
      <c r="B55" s="6" t="s">
        <v>192</v>
      </c>
      <c r="C55" s="7" t="s">
        <v>156</v>
      </c>
      <c r="D55" s="4">
        <v>3</v>
      </c>
      <c r="E55" s="86">
        <v>8.9</v>
      </c>
      <c r="F55" s="86">
        <v>8.7799999999999994</v>
      </c>
      <c r="G55" s="86">
        <v>8.8699999999999992</v>
      </c>
      <c r="H55" s="121">
        <v>8.7799999999999994</v>
      </c>
      <c r="I55" s="93">
        <f t="shared" si="2"/>
        <v>26.339999999999996</v>
      </c>
      <c r="J55" s="93">
        <f t="shared" si="3"/>
        <v>2.1949999999999998</v>
      </c>
    </row>
    <row r="56" spans="1:10" ht="28.8" x14ac:dyDescent="0.3">
      <c r="A56" s="7">
        <v>13</v>
      </c>
      <c r="B56" s="6" t="s">
        <v>193</v>
      </c>
      <c r="C56" s="65" t="s">
        <v>156</v>
      </c>
      <c r="D56" s="4">
        <v>2</v>
      </c>
      <c r="E56" s="86">
        <v>70.790000000000006</v>
      </c>
      <c r="F56" s="86">
        <v>73.5</v>
      </c>
      <c r="G56" s="86">
        <v>67.44</v>
      </c>
      <c r="H56" s="121">
        <v>67.44</v>
      </c>
      <c r="I56" s="93">
        <f t="shared" si="2"/>
        <v>134.88</v>
      </c>
      <c r="J56" s="93">
        <f t="shared" si="3"/>
        <v>11.24</v>
      </c>
    </row>
    <row r="57" spans="1:10" ht="66.75" customHeight="1" x14ac:dyDescent="0.3">
      <c r="A57" s="7">
        <v>14</v>
      </c>
      <c r="B57" s="66" t="s">
        <v>194</v>
      </c>
      <c r="C57" s="67" t="s">
        <v>186</v>
      </c>
      <c r="D57" s="30">
        <v>8</v>
      </c>
      <c r="E57" s="86">
        <v>51.1</v>
      </c>
      <c r="F57" s="86">
        <v>57.13</v>
      </c>
      <c r="G57" s="86">
        <v>62.9</v>
      </c>
      <c r="H57" s="121">
        <v>51.1</v>
      </c>
      <c r="I57" s="93">
        <f t="shared" si="2"/>
        <v>408.8</v>
      </c>
      <c r="J57" s="93">
        <f t="shared" si="3"/>
        <v>34.06666666666667</v>
      </c>
    </row>
    <row r="58" spans="1:10" ht="43.2" x14ac:dyDescent="0.3">
      <c r="A58" s="7">
        <v>15</v>
      </c>
      <c r="B58" s="45" t="s">
        <v>195</v>
      </c>
      <c r="C58" s="68" t="s">
        <v>130</v>
      </c>
      <c r="D58" s="32">
        <v>10</v>
      </c>
      <c r="E58" s="86">
        <v>35.9</v>
      </c>
      <c r="F58" s="86">
        <v>33.97</v>
      </c>
      <c r="G58" s="86">
        <v>39.9</v>
      </c>
      <c r="H58" s="121">
        <v>33.97</v>
      </c>
      <c r="I58" s="93">
        <f t="shared" si="2"/>
        <v>339.7</v>
      </c>
      <c r="J58" s="95">
        <f t="shared" si="3"/>
        <v>28.308333333333334</v>
      </c>
    </row>
    <row r="59" spans="1:10" x14ac:dyDescent="0.3">
      <c r="A59" s="222" t="s">
        <v>29</v>
      </c>
      <c r="B59" s="223"/>
      <c r="C59" s="223"/>
      <c r="D59" s="223"/>
      <c r="E59" s="223"/>
      <c r="F59" s="223"/>
      <c r="G59" s="223"/>
      <c r="H59" s="223"/>
      <c r="I59" s="223"/>
      <c r="J59" s="91">
        <f>SUM(J44:J58)</f>
        <v>354.65</v>
      </c>
    </row>
  </sheetData>
  <mergeCells count="4">
    <mergeCell ref="A59:I59"/>
    <mergeCell ref="A2:J2"/>
    <mergeCell ref="A43:J43"/>
    <mergeCell ref="A42:I42"/>
  </mergeCells>
  <phoneticPr fontId="1" type="noConversion"/>
  <pageMargins left="0.511811024" right="0.511811024" top="0.78740157499999996" bottom="0.78740157499999996" header="0.31496062000000002" footer="0.31496062000000002"/>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3DDA-8D54-49B7-8841-F8A47D454063}">
  <dimension ref="A1:K86"/>
  <sheetViews>
    <sheetView showGridLines="0" zoomScale="190" zoomScaleNormal="190" workbookViewId="0">
      <pane xSplit="4" ySplit="1" topLeftCell="J72" activePane="bottomRight" state="frozen"/>
      <selection pane="topRight" activeCell="G1" sqref="G1"/>
      <selection pane="bottomLeft" activeCell="A2" sqref="A2"/>
      <selection pane="bottomRight" activeCell="J26" sqref="J26"/>
    </sheetView>
  </sheetViews>
  <sheetFormatPr defaultColWidth="9.109375" defaultRowHeight="14.4" x14ac:dyDescent="0.3"/>
  <cols>
    <col min="1" max="1" width="6.109375" style="2" bestFit="1" customWidth="1"/>
    <col min="2" max="2" width="61.33203125" style="2" customWidth="1"/>
    <col min="3" max="3" width="25.33203125" style="2" customWidth="1"/>
    <col min="4" max="4" width="15.109375" style="2" bestFit="1" customWidth="1"/>
    <col min="5" max="5" width="10" style="2" customWidth="1"/>
    <col min="6" max="7" width="9.109375" style="2"/>
    <col min="8" max="8" width="12.5546875" style="2" customWidth="1"/>
    <col min="9" max="9" width="12.33203125" style="2" customWidth="1"/>
    <col min="10" max="10" width="12.88671875" style="2" customWidth="1"/>
    <col min="11" max="16384" width="9.109375" style="2"/>
  </cols>
  <sheetData>
    <row r="1" spans="1:10" ht="31.2" x14ac:dyDescent="0.3">
      <c r="A1" s="33" t="s">
        <v>0</v>
      </c>
      <c r="B1" s="33" t="s">
        <v>1</v>
      </c>
      <c r="C1" s="33" t="s">
        <v>114</v>
      </c>
      <c r="D1" s="33" t="s">
        <v>3</v>
      </c>
      <c r="E1" s="1" t="s">
        <v>4</v>
      </c>
      <c r="F1" s="1" t="s">
        <v>5</v>
      </c>
      <c r="G1" s="1" t="s">
        <v>6</v>
      </c>
      <c r="H1" s="1" t="s">
        <v>7</v>
      </c>
      <c r="I1" s="83" t="s">
        <v>8</v>
      </c>
      <c r="J1" s="83" t="s">
        <v>9</v>
      </c>
    </row>
    <row r="2" spans="1:10" ht="15.75" customHeight="1" x14ac:dyDescent="0.3">
      <c r="A2" s="248" t="s">
        <v>116</v>
      </c>
      <c r="B2" s="249"/>
      <c r="C2" s="249"/>
      <c r="D2" s="249"/>
      <c r="E2" s="249"/>
      <c r="F2" s="249"/>
      <c r="G2" s="249"/>
      <c r="H2" s="249"/>
      <c r="I2" s="249"/>
      <c r="J2" s="249"/>
    </row>
    <row r="3" spans="1:10" x14ac:dyDescent="0.3">
      <c r="A3" s="35">
        <v>1</v>
      </c>
      <c r="B3" s="34" t="s">
        <v>196</v>
      </c>
      <c r="C3" s="34" t="s">
        <v>156</v>
      </c>
      <c r="D3" s="34">
        <v>8</v>
      </c>
      <c r="E3" s="86">
        <v>5.99</v>
      </c>
      <c r="F3" s="86">
        <v>9.4</v>
      </c>
      <c r="G3" s="86">
        <v>9.09</v>
      </c>
      <c r="H3" s="121">
        <v>5.99</v>
      </c>
      <c r="I3" s="93">
        <f>H3*D3</f>
        <v>47.92</v>
      </c>
      <c r="J3" s="93">
        <f>I3/12</f>
        <v>3.9933333333333336</v>
      </c>
    </row>
    <row r="4" spans="1:10" ht="43.2" x14ac:dyDescent="0.3">
      <c r="A4" s="35">
        <v>2</v>
      </c>
      <c r="B4" s="34" t="s">
        <v>197</v>
      </c>
      <c r="C4" s="34" t="s">
        <v>156</v>
      </c>
      <c r="D4" s="34">
        <v>1</v>
      </c>
      <c r="E4" s="86">
        <v>55.99</v>
      </c>
      <c r="F4" s="86">
        <v>47.61</v>
      </c>
      <c r="G4" s="86">
        <v>63</v>
      </c>
      <c r="H4" s="121">
        <v>47.61</v>
      </c>
      <c r="I4" s="93">
        <f t="shared" ref="I4:I25" si="0">D4*H4</f>
        <v>47.61</v>
      </c>
      <c r="J4" s="93">
        <f t="shared" ref="J4:J25" si="1">I4/12</f>
        <v>3.9674999999999998</v>
      </c>
    </row>
    <row r="5" spans="1:10" x14ac:dyDescent="0.3">
      <c r="A5" s="35">
        <v>3</v>
      </c>
      <c r="B5" s="34" t="s">
        <v>198</v>
      </c>
      <c r="C5" s="34" t="s">
        <v>156</v>
      </c>
      <c r="D5" s="34">
        <v>1</v>
      </c>
      <c r="E5" s="86">
        <v>49.99</v>
      </c>
      <c r="F5" s="86">
        <v>59.06</v>
      </c>
      <c r="G5" s="86">
        <v>61.45</v>
      </c>
      <c r="H5" s="121">
        <v>49.99</v>
      </c>
      <c r="I5" s="93">
        <f t="shared" si="0"/>
        <v>49.99</v>
      </c>
      <c r="J5" s="93">
        <f t="shared" si="1"/>
        <v>4.1658333333333335</v>
      </c>
    </row>
    <row r="6" spans="1:10" ht="28.8" x14ac:dyDescent="0.3">
      <c r="A6" s="35">
        <v>4</v>
      </c>
      <c r="B6" s="34" t="s">
        <v>199</v>
      </c>
      <c r="C6" s="34" t="s">
        <v>156</v>
      </c>
      <c r="D6" s="34">
        <v>1</v>
      </c>
      <c r="E6" s="86">
        <v>44.47</v>
      </c>
      <c r="F6" s="86">
        <v>55.89</v>
      </c>
      <c r="G6" s="86">
        <v>49.99</v>
      </c>
      <c r="H6" s="121">
        <v>44.47</v>
      </c>
      <c r="I6" s="93">
        <f t="shared" si="0"/>
        <v>44.47</v>
      </c>
      <c r="J6" s="93">
        <f t="shared" si="1"/>
        <v>3.7058333333333331</v>
      </c>
    </row>
    <row r="7" spans="1:10" ht="28.8" x14ac:dyDescent="0.3">
      <c r="A7" s="35">
        <v>5</v>
      </c>
      <c r="B7" s="35" t="s">
        <v>200</v>
      </c>
      <c r="C7" s="34" t="s">
        <v>156</v>
      </c>
      <c r="D7" s="34">
        <v>1</v>
      </c>
      <c r="E7" s="86">
        <v>38.299999999999997</v>
      </c>
      <c r="F7" s="86">
        <v>43.08</v>
      </c>
      <c r="G7" s="86">
        <v>43.95</v>
      </c>
      <c r="H7" s="121">
        <v>38.299999999999997</v>
      </c>
      <c r="I7" s="93">
        <f t="shared" si="0"/>
        <v>38.299999999999997</v>
      </c>
      <c r="J7" s="93">
        <f t="shared" si="1"/>
        <v>3.1916666666666664</v>
      </c>
    </row>
    <row r="8" spans="1:10" ht="28.8" x14ac:dyDescent="0.3">
      <c r="A8" s="35">
        <v>6</v>
      </c>
      <c r="B8" s="34" t="s">
        <v>201</v>
      </c>
      <c r="C8" s="34" t="s">
        <v>156</v>
      </c>
      <c r="D8" s="34">
        <v>1</v>
      </c>
      <c r="E8" s="86">
        <v>33.9</v>
      </c>
      <c r="F8" s="86">
        <v>37.909999999999997</v>
      </c>
      <c r="G8" s="86">
        <v>20.37</v>
      </c>
      <c r="H8" s="121">
        <v>20.37</v>
      </c>
      <c r="I8" s="93">
        <f t="shared" si="0"/>
        <v>20.37</v>
      </c>
      <c r="J8" s="93">
        <f t="shared" si="1"/>
        <v>1.6975</v>
      </c>
    </row>
    <row r="9" spans="1:10" x14ac:dyDescent="0.3">
      <c r="A9" s="35">
        <v>7</v>
      </c>
      <c r="B9" s="34" t="s">
        <v>202</v>
      </c>
      <c r="C9" s="34" t="s">
        <v>156</v>
      </c>
      <c r="D9" s="34">
        <v>1</v>
      </c>
      <c r="E9" s="86">
        <v>25.9</v>
      </c>
      <c r="F9" s="86">
        <v>19.46</v>
      </c>
      <c r="G9" s="86">
        <v>16.3</v>
      </c>
      <c r="H9" s="121">
        <v>16.3</v>
      </c>
      <c r="I9" s="93">
        <f t="shared" si="0"/>
        <v>16.3</v>
      </c>
      <c r="J9" s="93">
        <f t="shared" si="1"/>
        <v>1.3583333333333334</v>
      </c>
    </row>
    <row r="10" spans="1:10" ht="43.2" x14ac:dyDescent="0.3">
      <c r="A10" s="35">
        <v>8</v>
      </c>
      <c r="B10" s="34" t="s">
        <v>203</v>
      </c>
      <c r="C10" s="34" t="s">
        <v>156</v>
      </c>
      <c r="D10" s="34">
        <v>1</v>
      </c>
      <c r="E10" s="86">
        <v>39.71</v>
      </c>
      <c r="F10" s="86">
        <v>37.15</v>
      </c>
      <c r="G10" s="86">
        <v>34.9</v>
      </c>
      <c r="H10" s="121">
        <v>34.9</v>
      </c>
      <c r="I10" s="93">
        <f t="shared" si="0"/>
        <v>34.9</v>
      </c>
      <c r="J10" s="93">
        <f t="shared" si="1"/>
        <v>2.9083333333333332</v>
      </c>
    </row>
    <row r="11" spans="1:10" ht="43.2" x14ac:dyDescent="0.3">
      <c r="A11" s="35">
        <v>9</v>
      </c>
      <c r="B11" s="34" t="s">
        <v>204</v>
      </c>
      <c r="C11" s="34" t="s">
        <v>156</v>
      </c>
      <c r="D11" s="34">
        <v>1</v>
      </c>
      <c r="E11" s="86">
        <v>69.900000000000006</v>
      </c>
      <c r="F11" s="86">
        <v>75.430000000000007</v>
      </c>
      <c r="G11" s="86">
        <v>67.819999999999993</v>
      </c>
      <c r="H11" s="121">
        <v>67.819999999999993</v>
      </c>
      <c r="I11" s="93">
        <f t="shared" si="0"/>
        <v>67.819999999999993</v>
      </c>
      <c r="J11" s="93">
        <f t="shared" si="1"/>
        <v>5.6516666666666664</v>
      </c>
    </row>
    <row r="12" spans="1:10" ht="28.8" x14ac:dyDescent="0.3">
      <c r="A12" s="35">
        <v>10</v>
      </c>
      <c r="B12" s="34" t="s">
        <v>205</v>
      </c>
      <c r="C12" s="34" t="s">
        <v>156</v>
      </c>
      <c r="D12" s="34">
        <v>3</v>
      </c>
      <c r="E12" s="86">
        <v>196.14</v>
      </c>
      <c r="F12" s="86">
        <v>186.9</v>
      </c>
      <c r="G12" s="86">
        <v>196.9</v>
      </c>
      <c r="H12" s="121">
        <v>186.9</v>
      </c>
      <c r="I12" s="93">
        <f t="shared" si="0"/>
        <v>560.70000000000005</v>
      </c>
      <c r="J12" s="93">
        <f t="shared" si="1"/>
        <v>46.725000000000001</v>
      </c>
    </row>
    <row r="13" spans="1:10" x14ac:dyDescent="0.3">
      <c r="A13" s="35">
        <v>11</v>
      </c>
      <c r="B13" s="34" t="s">
        <v>206</v>
      </c>
      <c r="C13" s="34" t="s">
        <v>156</v>
      </c>
      <c r="D13" s="34">
        <v>2</v>
      </c>
      <c r="E13" s="86">
        <v>100.94</v>
      </c>
      <c r="F13" s="86">
        <v>105.9</v>
      </c>
      <c r="G13" s="86">
        <v>103.99</v>
      </c>
      <c r="H13" s="121">
        <v>100.94</v>
      </c>
      <c r="I13" s="93">
        <f t="shared" si="0"/>
        <v>201.88</v>
      </c>
      <c r="J13" s="93">
        <f t="shared" si="1"/>
        <v>16.823333333333334</v>
      </c>
    </row>
    <row r="14" spans="1:10" x14ac:dyDescent="0.3">
      <c r="A14" s="35">
        <v>12</v>
      </c>
      <c r="B14" s="34" t="s">
        <v>207</v>
      </c>
      <c r="C14" s="34" t="s">
        <v>156</v>
      </c>
      <c r="D14" s="34">
        <v>3</v>
      </c>
      <c r="E14" s="86">
        <v>38.5</v>
      </c>
      <c r="F14" s="86">
        <v>36.9</v>
      </c>
      <c r="G14" s="86">
        <v>32.85</v>
      </c>
      <c r="H14" s="121">
        <v>35.85</v>
      </c>
      <c r="I14" s="93">
        <f t="shared" si="0"/>
        <v>107.55000000000001</v>
      </c>
      <c r="J14" s="93">
        <f t="shared" si="1"/>
        <v>8.9625000000000004</v>
      </c>
    </row>
    <row r="15" spans="1:10" ht="28.8" x14ac:dyDescent="0.3">
      <c r="A15" s="35">
        <v>13</v>
      </c>
      <c r="B15" s="34" t="s">
        <v>208</v>
      </c>
      <c r="C15" s="34" t="s">
        <v>156</v>
      </c>
      <c r="D15" s="34">
        <v>1</v>
      </c>
      <c r="E15" s="86">
        <v>43.18</v>
      </c>
      <c r="F15" s="86">
        <v>41.4</v>
      </c>
      <c r="G15" s="86">
        <v>47.49</v>
      </c>
      <c r="H15" s="121">
        <v>41.4</v>
      </c>
      <c r="I15" s="93">
        <f t="shared" si="0"/>
        <v>41.4</v>
      </c>
      <c r="J15" s="93">
        <f t="shared" si="1"/>
        <v>3.4499999999999997</v>
      </c>
    </row>
    <row r="16" spans="1:10" ht="28.8" x14ac:dyDescent="0.3">
      <c r="A16" s="35">
        <v>14</v>
      </c>
      <c r="B16" s="34" t="s">
        <v>209</v>
      </c>
      <c r="C16" s="34" t="s">
        <v>156</v>
      </c>
      <c r="D16" s="34">
        <v>1</v>
      </c>
      <c r="E16" s="86">
        <v>42.99</v>
      </c>
      <c r="F16" s="86">
        <v>42.29</v>
      </c>
      <c r="G16" s="86">
        <v>47.01</v>
      </c>
      <c r="H16" s="121">
        <v>42.29</v>
      </c>
      <c r="I16" s="93">
        <f t="shared" si="0"/>
        <v>42.29</v>
      </c>
      <c r="J16" s="93">
        <f t="shared" si="1"/>
        <v>3.5241666666666664</v>
      </c>
    </row>
    <row r="17" spans="1:10" ht="28.8" x14ac:dyDescent="0.3">
      <c r="A17" s="35">
        <v>15</v>
      </c>
      <c r="B17" s="34" t="s">
        <v>210</v>
      </c>
      <c r="C17" s="34" t="s">
        <v>156</v>
      </c>
      <c r="D17" s="34">
        <v>1</v>
      </c>
      <c r="E17" s="86">
        <v>89.59</v>
      </c>
      <c r="F17" s="86">
        <v>80.7</v>
      </c>
      <c r="G17" s="86">
        <v>97.9</v>
      </c>
      <c r="H17" s="121">
        <v>80.7</v>
      </c>
      <c r="I17" s="93">
        <f t="shared" si="0"/>
        <v>80.7</v>
      </c>
      <c r="J17" s="93">
        <f t="shared" si="1"/>
        <v>6.7250000000000005</v>
      </c>
    </row>
    <row r="18" spans="1:10" ht="43.2" x14ac:dyDescent="0.3">
      <c r="A18" s="35">
        <v>16</v>
      </c>
      <c r="B18" s="34" t="s">
        <v>211</v>
      </c>
      <c r="C18" s="34" t="s">
        <v>156</v>
      </c>
      <c r="D18" s="34">
        <v>2</v>
      </c>
      <c r="E18" s="86">
        <v>33.119999999999997</v>
      </c>
      <c r="F18" s="86">
        <v>29.45</v>
      </c>
      <c r="G18" s="86">
        <v>35.1</v>
      </c>
      <c r="H18" s="121">
        <v>29.45</v>
      </c>
      <c r="I18" s="93">
        <f t="shared" si="0"/>
        <v>58.9</v>
      </c>
      <c r="J18" s="93">
        <f t="shared" si="1"/>
        <v>4.9083333333333332</v>
      </c>
    </row>
    <row r="19" spans="1:10" ht="43.2" x14ac:dyDescent="0.3">
      <c r="A19" s="35">
        <v>17</v>
      </c>
      <c r="B19" s="34" t="s">
        <v>212</v>
      </c>
      <c r="C19" s="34" t="s">
        <v>156</v>
      </c>
      <c r="D19" s="34">
        <v>1</v>
      </c>
      <c r="E19" s="86">
        <v>39.9</v>
      </c>
      <c r="F19" s="86">
        <v>41.42</v>
      </c>
      <c r="G19" s="86">
        <v>33.99</v>
      </c>
      <c r="H19" s="121">
        <v>33.99</v>
      </c>
      <c r="I19" s="93">
        <f t="shared" si="0"/>
        <v>33.99</v>
      </c>
      <c r="J19" s="93">
        <f t="shared" si="1"/>
        <v>2.8325</v>
      </c>
    </row>
    <row r="20" spans="1:10" ht="28.8" x14ac:dyDescent="0.3">
      <c r="A20" s="35">
        <v>18</v>
      </c>
      <c r="B20" s="34" t="s">
        <v>213</v>
      </c>
      <c r="C20" s="34" t="s">
        <v>156</v>
      </c>
      <c r="D20" s="34">
        <v>1</v>
      </c>
      <c r="E20" s="86">
        <v>331.6</v>
      </c>
      <c r="F20" s="86">
        <v>364.2</v>
      </c>
      <c r="G20" s="86">
        <v>339.31</v>
      </c>
      <c r="H20" s="121">
        <v>331.6</v>
      </c>
      <c r="I20" s="93">
        <f t="shared" si="0"/>
        <v>331.6</v>
      </c>
      <c r="J20" s="93">
        <f t="shared" si="1"/>
        <v>27.633333333333336</v>
      </c>
    </row>
    <row r="21" spans="1:10" x14ac:dyDescent="0.3">
      <c r="A21" s="35">
        <v>19</v>
      </c>
      <c r="B21" s="34" t="s">
        <v>214</v>
      </c>
      <c r="C21" s="34" t="s">
        <v>156</v>
      </c>
      <c r="D21" s="34">
        <v>1</v>
      </c>
      <c r="E21" s="86">
        <v>39.200000000000003</v>
      </c>
      <c r="F21" s="86">
        <v>37.75</v>
      </c>
      <c r="G21" s="86">
        <v>45.03</v>
      </c>
      <c r="H21" s="121">
        <v>37.75</v>
      </c>
      <c r="I21" s="93">
        <f t="shared" si="0"/>
        <v>37.75</v>
      </c>
      <c r="J21" s="93">
        <f t="shared" si="1"/>
        <v>3.1458333333333335</v>
      </c>
    </row>
    <row r="22" spans="1:10" ht="28.8" x14ac:dyDescent="0.3">
      <c r="A22" s="35">
        <v>20</v>
      </c>
      <c r="B22" s="36" t="s">
        <v>215</v>
      </c>
      <c r="C22" s="37" t="s">
        <v>156</v>
      </c>
      <c r="D22" s="34">
        <v>8</v>
      </c>
      <c r="E22" s="86">
        <v>36.9</v>
      </c>
      <c r="F22" s="86">
        <v>33.9</v>
      </c>
      <c r="G22" s="86">
        <v>32.9</v>
      </c>
      <c r="H22" s="121">
        <v>32.9</v>
      </c>
      <c r="I22" s="93">
        <f t="shared" si="0"/>
        <v>263.2</v>
      </c>
      <c r="J22" s="93">
        <f t="shared" si="1"/>
        <v>21.933333333333334</v>
      </c>
    </row>
    <row r="23" spans="1:10" ht="133.5" customHeight="1" x14ac:dyDescent="0.3">
      <c r="A23" s="62">
        <v>21</v>
      </c>
      <c r="B23" s="40" t="s">
        <v>216</v>
      </c>
      <c r="C23" s="37" t="s">
        <v>156</v>
      </c>
      <c r="D23" s="41">
        <v>1</v>
      </c>
      <c r="E23" s="127">
        <v>274.89999999999998</v>
      </c>
      <c r="F23" s="127">
        <v>238.9</v>
      </c>
      <c r="G23" s="127">
        <v>266.95</v>
      </c>
      <c r="H23" s="140">
        <v>238.9</v>
      </c>
      <c r="I23" s="95">
        <f t="shared" si="0"/>
        <v>238.9</v>
      </c>
      <c r="J23" s="95">
        <f t="shared" si="1"/>
        <v>19.908333333333335</v>
      </c>
    </row>
    <row r="24" spans="1:10" ht="39.75" customHeight="1" x14ac:dyDescent="0.3">
      <c r="A24" s="64">
        <v>22</v>
      </c>
      <c r="B24" s="193" t="s">
        <v>217</v>
      </c>
      <c r="C24" s="37" t="s">
        <v>156</v>
      </c>
      <c r="D24" s="39">
        <v>1</v>
      </c>
      <c r="E24" s="134">
        <v>41.7</v>
      </c>
      <c r="F24" s="134">
        <v>43.9</v>
      </c>
      <c r="G24" s="134">
        <v>39.9</v>
      </c>
      <c r="H24" s="189">
        <v>39.9</v>
      </c>
      <c r="I24" s="114">
        <f t="shared" ref="I24" si="2">D24*H24</f>
        <v>39.9</v>
      </c>
      <c r="J24" s="114">
        <f t="shared" ref="J24" si="3">I24/12</f>
        <v>3.3249999999999997</v>
      </c>
    </row>
    <row r="25" spans="1:10" ht="50.25" customHeight="1" x14ac:dyDescent="0.3">
      <c r="A25" s="190">
        <v>23</v>
      </c>
      <c r="B25" s="193" t="s">
        <v>218</v>
      </c>
      <c r="C25" s="194" t="s">
        <v>156</v>
      </c>
      <c r="D25" s="39">
        <v>1</v>
      </c>
      <c r="E25" s="188">
        <v>197.9</v>
      </c>
      <c r="F25" s="188">
        <v>144.81</v>
      </c>
      <c r="G25" s="188">
        <v>126.9</v>
      </c>
      <c r="H25" s="191">
        <v>126.9</v>
      </c>
      <c r="I25" s="112">
        <f t="shared" si="0"/>
        <v>126.9</v>
      </c>
      <c r="J25" s="192">
        <f t="shared" si="1"/>
        <v>10.575000000000001</v>
      </c>
    </row>
    <row r="26" spans="1:10" ht="15" customHeight="1" x14ac:dyDescent="0.3">
      <c r="A26" s="222" t="s">
        <v>29</v>
      </c>
      <c r="B26" s="223"/>
      <c r="C26" s="223"/>
      <c r="D26" s="223"/>
      <c r="E26" s="223"/>
      <c r="F26" s="223"/>
      <c r="G26" s="223"/>
      <c r="H26" s="223"/>
      <c r="I26" s="223"/>
      <c r="J26" s="91">
        <f>SUM(J3:J25)</f>
        <v>211.11166666666668</v>
      </c>
    </row>
    <row r="27" spans="1:10" ht="15" customHeight="1" x14ac:dyDescent="0.3">
      <c r="A27" s="250" t="s">
        <v>219</v>
      </c>
      <c r="B27" s="251"/>
      <c r="C27" s="251"/>
      <c r="D27" s="251"/>
      <c r="E27" s="251"/>
      <c r="F27" s="251"/>
      <c r="G27" s="251"/>
      <c r="H27" s="251"/>
      <c r="I27" s="251"/>
      <c r="J27" s="251"/>
    </row>
    <row r="28" spans="1:10" ht="68.25" customHeight="1" x14ac:dyDescent="0.3">
      <c r="A28" s="11">
        <v>1</v>
      </c>
      <c r="B28" s="68" t="s">
        <v>220</v>
      </c>
      <c r="C28" s="68" t="s">
        <v>156</v>
      </c>
      <c r="D28" s="68">
        <v>1</v>
      </c>
      <c r="E28" s="147">
        <v>98.01</v>
      </c>
      <c r="F28" s="147">
        <v>93.99</v>
      </c>
      <c r="G28" s="147">
        <v>96.99</v>
      </c>
      <c r="H28" s="148">
        <v>93.99</v>
      </c>
      <c r="I28" s="149">
        <f t="shared" ref="I28" si="4">D28*H28</f>
        <v>93.99</v>
      </c>
      <c r="J28" s="146">
        <f>I28/12</f>
        <v>7.8324999999999996</v>
      </c>
    </row>
    <row r="29" spans="1:10" ht="12.75" customHeight="1" x14ac:dyDescent="0.3">
      <c r="A29" s="253" t="s">
        <v>29</v>
      </c>
      <c r="B29" s="247"/>
      <c r="C29" s="247"/>
      <c r="D29" s="247"/>
      <c r="E29" s="247"/>
      <c r="F29" s="247"/>
      <c r="G29" s="247"/>
      <c r="H29" s="247"/>
      <c r="I29" s="247"/>
      <c r="J29" s="91">
        <f>SUM(J28)</f>
        <v>7.8324999999999996</v>
      </c>
    </row>
    <row r="30" spans="1:10" ht="14.25" customHeight="1" x14ac:dyDescent="0.3">
      <c r="A30" s="144"/>
      <c r="B30" s="144"/>
      <c r="C30" s="144"/>
      <c r="D30" s="144"/>
      <c r="E30" s="144"/>
      <c r="F30" s="144"/>
      <c r="G30" s="144"/>
      <c r="H30" s="144"/>
      <c r="I30" s="144"/>
      <c r="J30" s="145"/>
    </row>
    <row r="31" spans="1:10" ht="15.75" customHeight="1" x14ac:dyDescent="0.3">
      <c r="A31" s="250" t="s">
        <v>175</v>
      </c>
      <c r="B31" s="251"/>
      <c r="C31" s="251"/>
      <c r="D31" s="251"/>
      <c r="E31" s="251"/>
      <c r="F31" s="251"/>
      <c r="G31" s="251"/>
      <c r="H31" s="251"/>
      <c r="I31" s="251"/>
      <c r="J31" s="251"/>
    </row>
    <row r="32" spans="1:10" ht="43.2" x14ac:dyDescent="0.3">
      <c r="A32" s="35">
        <v>1</v>
      </c>
      <c r="B32" s="34" t="s">
        <v>221</v>
      </c>
      <c r="C32" s="34" t="s">
        <v>156</v>
      </c>
      <c r="D32" s="34">
        <v>4</v>
      </c>
      <c r="E32" s="86">
        <v>41.31</v>
      </c>
      <c r="F32" s="86">
        <v>47.81</v>
      </c>
      <c r="G32" s="86">
        <v>54.14</v>
      </c>
      <c r="H32" s="121">
        <v>41.31</v>
      </c>
      <c r="I32" s="93">
        <f t="shared" ref="I32:I39" si="5">D32*H32</f>
        <v>165.24</v>
      </c>
      <c r="J32" s="93">
        <f t="shared" ref="J32:J36" si="6">I32/12</f>
        <v>13.770000000000001</v>
      </c>
    </row>
    <row r="33" spans="1:10" ht="28.8" x14ac:dyDescent="0.3">
      <c r="A33" s="35">
        <v>2</v>
      </c>
      <c r="B33" s="37" t="s">
        <v>222</v>
      </c>
      <c r="C33" s="37" t="s">
        <v>156</v>
      </c>
      <c r="D33" s="34">
        <v>1</v>
      </c>
      <c r="E33" s="86">
        <v>128.94</v>
      </c>
      <c r="F33" s="86">
        <v>115.86</v>
      </c>
      <c r="G33" s="86">
        <v>99.99</v>
      </c>
      <c r="H33" s="121">
        <v>99.99</v>
      </c>
      <c r="I33" s="93">
        <f t="shared" si="5"/>
        <v>99.99</v>
      </c>
      <c r="J33" s="93">
        <f t="shared" si="6"/>
        <v>8.3324999999999996</v>
      </c>
    </row>
    <row r="34" spans="1:10" ht="26.25" customHeight="1" x14ac:dyDescent="0.3">
      <c r="A34" s="62">
        <v>3</v>
      </c>
      <c r="B34" s="40" t="s">
        <v>223</v>
      </c>
      <c r="C34" s="38" t="s">
        <v>156</v>
      </c>
      <c r="D34" s="41">
        <v>4</v>
      </c>
      <c r="E34" s="86">
        <v>4.6900000000000004</v>
      </c>
      <c r="F34" s="86">
        <v>3.29</v>
      </c>
      <c r="G34" s="86">
        <v>4.42</v>
      </c>
      <c r="H34" s="121">
        <v>3.29</v>
      </c>
      <c r="I34" s="93">
        <f t="shared" si="5"/>
        <v>13.16</v>
      </c>
      <c r="J34" s="93">
        <f t="shared" si="6"/>
        <v>1.0966666666666667</v>
      </c>
    </row>
    <row r="35" spans="1:10" ht="28.8" x14ac:dyDescent="0.3">
      <c r="A35" s="63">
        <v>4</v>
      </c>
      <c r="B35" s="27" t="s">
        <v>224</v>
      </c>
      <c r="C35" s="42" t="s">
        <v>156</v>
      </c>
      <c r="D35" s="29">
        <v>1</v>
      </c>
      <c r="E35" s="86">
        <v>142.59</v>
      </c>
      <c r="F35" s="86">
        <v>129.99</v>
      </c>
      <c r="G35" s="86">
        <v>157.9</v>
      </c>
      <c r="H35" s="121">
        <v>129.99</v>
      </c>
      <c r="I35" s="93">
        <f t="shared" si="5"/>
        <v>129.99</v>
      </c>
      <c r="J35" s="93">
        <f t="shared" si="6"/>
        <v>10.832500000000001</v>
      </c>
    </row>
    <row r="36" spans="1:10" ht="50.25" customHeight="1" x14ac:dyDescent="0.3">
      <c r="A36" s="138">
        <v>5</v>
      </c>
      <c r="B36" s="139" t="s">
        <v>225</v>
      </c>
      <c r="C36" s="42" t="s">
        <v>226</v>
      </c>
      <c r="D36" s="67">
        <v>10</v>
      </c>
      <c r="E36" s="127">
        <v>49.4</v>
      </c>
      <c r="F36" s="127">
        <v>52.9</v>
      </c>
      <c r="G36" s="127">
        <v>56.33</v>
      </c>
      <c r="H36" s="140">
        <v>49.4</v>
      </c>
      <c r="I36" s="95">
        <f t="shared" si="5"/>
        <v>494</v>
      </c>
      <c r="J36" s="95">
        <f t="shared" si="6"/>
        <v>41.166666666666664</v>
      </c>
    </row>
    <row r="37" spans="1:10" ht="36" customHeight="1" x14ac:dyDescent="0.3">
      <c r="A37" s="67">
        <v>6</v>
      </c>
      <c r="B37" s="25" t="s">
        <v>227</v>
      </c>
      <c r="C37" s="26" t="s">
        <v>156</v>
      </c>
      <c r="D37" s="26">
        <v>2</v>
      </c>
      <c r="E37" s="150">
        <v>105.9</v>
      </c>
      <c r="F37" s="150">
        <v>115.43</v>
      </c>
      <c r="G37" s="150">
        <v>110.9</v>
      </c>
      <c r="H37" s="151">
        <v>105.9</v>
      </c>
      <c r="I37" s="152">
        <f t="shared" si="5"/>
        <v>211.8</v>
      </c>
      <c r="J37" s="142">
        <f>I37/12</f>
        <v>17.650000000000002</v>
      </c>
    </row>
    <row r="38" spans="1:10" ht="30" customHeight="1" x14ac:dyDescent="0.3">
      <c r="A38" s="67">
        <v>7</v>
      </c>
      <c r="B38" s="70" t="s">
        <v>228</v>
      </c>
      <c r="C38" s="72" t="s">
        <v>226</v>
      </c>
      <c r="D38" s="26">
        <v>2</v>
      </c>
      <c r="E38" s="153">
        <v>18.95</v>
      </c>
      <c r="F38" s="153">
        <v>25.2</v>
      </c>
      <c r="G38" s="153">
        <v>23.46</v>
      </c>
      <c r="H38" s="154">
        <v>18.98</v>
      </c>
      <c r="I38" s="155">
        <f t="shared" si="5"/>
        <v>37.96</v>
      </c>
      <c r="J38" s="111">
        <f>I38/12</f>
        <v>3.1633333333333336</v>
      </c>
    </row>
    <row r="39" spans="1:10" ht="15.75" customHeight="1" x14ac:dyDescent="0.3">
      <c r="A39" s="44">
        <v>8</v>
      </c>
      <c r="B39" s="55" t="s">
        <v>229</v>
      </c>
      <c r="C39" s="6" t="s">
        <v>156</v>
      </c>
      <c r="D39" s="6">
        <v>1</v>
      </c>
      <c r="E39" s="156">
        <v>109.9</v>
      </c>
      <c r="F39" s="156">
        <v>129.9</v>
      </c>
      <c r="G39" s="156">
        <v>123.4</v>
      </c>
      <c r="H39" s="157">
        <v>109.9</v>
      </c>
      <c r="I39" s="158">
        <f t="shared" si="5"/>
        <v>109.9</v>
      </c>
      <c r="J39" s="114">
        <f>I39/12</f>
        <v>9.1583333333333332</v>
      </c>
    </row>
    <row r="40" spans="1:10" x14ac:dyDescent="0.3">
      <c r="A40" s="253" t="s">
        <v>29</v>
      </c>
      <c r="B40" s="247"/>
      <c r="C40" s="247"/>
      <c r="D40" s="247"/>
      <c r="E40" s="247"/>
      <c r="F40" s="247"/>
      <c r="G40" s="247"/>
      <c r="H40" s="247"/>
      <c r="I40" s="247"/>
      <c r="J40" s="141">
        <f>SUM(J32:J39)</f>
        <v>105.16999999999999</v>
      </c>
    </row>
    <row r="42" spans="1:10" ht="15.6" x14ac:dyDescent="0.3">
      <c r="A42" s="213" t="s">
        <v>230</v>
      </c>
      <c r="B42" s="214"/>
      <c r="C42" s="214"/>
      <c r="D42" s="214"/>
      <c r="E42" s="214"/>
      <c r="F42" s="214"/>
      <c r="G42" s="214"/>
      <c r="H42" s="214"/>
      <c r="I42" s="214"/>
      <c r="J42" s="214"/>
    </row>
    <row r="43" spans="1:10" ht="28.8" x14ac:dyDescent="0.3">
      <c r="A43" s="60">
        <v>1</v>
      </c>
      <c r="B43" s="45" t="s">
        <v>231</v>
      </c>
      <c r="C43" s="43" t="s">
        <v>146</v>
      </c>
      <c r="D43" s="46">
        <v>1</v>
      </c>
      <c r="E43" s="86">
        <v>74.900000000000006</v>
      </c>
      <c r="F43" s="86">
        <v>61.83</v>
      </c>
      <c r="G43" s="86">
        <v>73.989999999999995</v>
      </c>
      <c r="H43" s="121">
        <v>61.83</v>
      </c>
      <c r="I43" s="93">
        <f t="shared" ref="I43:I83" si="7">D43*H43</f>
        <v>61.83</v>
      </c>
      <c r="J43" s="93">
        <f t="shared" ref="J43:J82" si="8">I43/12</f>
        <v>5.1524999999999999</v>
      </c>
    </row>
    <row r="44" spans="1:10" x14ac:dyDescent="0.3">
      <c r="A44" s="60">
        <v>2</v>
      </c>
      <c r="B44" s="45" t="s">
        <v>232</v>
      </c>
      <c r="C44" s="43" t="s">
        <v>146</v>
      </c>
      <c r="D44" s="46">
        <v>1</v>
      </c>
      <c r="E44" s="86">
        <v>36.700000000000003</v>
      </c>
      <c r="F44" s="86">
        <v>21</v>
      </c>
      <c r="G44" s="86">
        <v>23.75</v>
      </c>
      <c r="H44" s="121">
        <v>21</v>
      </c>
      <c r="I44" s="93">
        <f t="shared" si="7"/>
        <v>21</v>
      </c>
      <c r="J44" s="93">
        <f t="shared" si="8"/>
        <v>1.75</v>
      </c>
    </row>
    <row r="45" spans="1:10" ht="43.2" x14ac:dyDescent="0.3">
      <c r="A45" s="60">
        <v>3</v>
      </c>
      <c r="B45" s="31" t="s">
        <v>233</v>
      </c>
      <c r="C45" s="43" t="s">
        <v>146</v>
      </c>
      <c r="D45" s="46">
        <v>1</v>
      </c>
      <c r="E45" s="86">
        <v>29.99</v>
      </c>
      <c r="F45" s="86">
        <v>25.83</v>
      </c>
      <c r="G45" s="86">
        <v>20.76</v>
      </c>
      <c r="H45" s="121">
        <v>20.76</v>
      </c>
      <c r="I45" s="93">
        <f t="shared" si="7"/>
        <v>20.76</v>
      </c>
      <c r="J45" s="93">
        <f t="shared" si="8"/>
        <v>1.7300000000000002</v>
      </c>
    </row>
    <row r="46" spans="1:10" ht="57.6" x14ac:dyDescent="0.3">
      <c r="A46" s="60">
        <v>4</v>
      </c>
      <c r="B46" s="31" t="s">
        <v>234</v>
      </c>
      <c r="C46" s="43" t="s">
        <v>146</v>
      </c>
      <c r="D46" s="46">
        <v>1</v>
      </c>
      <c r="E46" s="86">
        <v>31.17</v>
      </c>
      <c r="F46" s="86">
        <v>38.799999999999997</v>
      </c>
      <c r="G46" s="86">
        <v>40.9</v>
      </c>
      <c r="H46" s="121">
        <v>31.17</v>
      </c>
      <c r="I46" s="93">
        <f t="shared" si="7"/>
        <v>31.17</v>
      </c>
      <c r="J46" s="93">
        <f t="shared" si="8"/>
        <v>2.5975000000000001</v>
      </c>
    </row>
    <row r="47" spans="1:10" x14ac:dyDescent="0.3">
      <c r="A47" s="60">
        <v>5</v>
      </c>
      <c r="B47" s="45" t="s">
        <v>235</v>
      </c>
      <c r="C47" s="43" t="s">
        <v>146</v>
      </c>
      <c r="D47" s="46">
        <v>1</v>
      </c>
      <c r="E47" s="86">
        <v>48.9</v>
      </c>
      <c r="F47" s="86">
        <v>42.66</v>
      </c>
      <c r="G47" s="86">
        <v>47.05</v>
      </c>
      <c r="H47" s="121">
        <v>42.66</v>
      </c>
      <c r="I47" s="93">
        <f t="shared" si="7"/>
        <v>42.66</v>
      </c>
      <c r="J47" s="93">
        <f t="shared" si="8"/>
        <v>3.5549999999999997</v>
      </c>
    </row>
    <row r="48" spans="1:10" x14ac:dyDescent="0.3">
      <c r="A48" s="60">
        <v>6</v>
      </c>
      <c r="B48" s="45" t="s">
        <v>236</v>
      </c>
      <c r="C48" s="43" t="s">
        <v>146</v>
      </c>
      <c r="D48" s="46">
        <v>1</v>
      </c>
      <c r="E48" s="86">
        <v>29.49</v>
      </c>
      <c r="F48" s="86">
        <v>33.5</v>
      </c>
      <c r="G48" s="86">
        <v>37.9</v>
      </c>
      <c r="H48" s="121">
        <v>29.49</v>
      </c>
      <c r="I48" s="93">
        <f t="shared" si="7"/>
        <v>29.49</v>
      </c>
      <c r="J48" s="93">
        <f t="shared" si="8"/>
        <v>2.4575</v>
      </c>
    </row>
    <row r="49" spans="1:10" x14ac:dyDescent="0.3">
      <c r="A49" s="60">
        <v>7</v>
      </c>
      <c r="B49" s="45" t="s">
        <v>237</v>
      </c>
      <c r="C49" s="43" t="s">
        <v>146</v>
      </c>
      <c r="D49" s="46">
        <v>1</v>
      </c>
      <c r="E49" s="86">
        <v>17.54</v>
      </c>
      <c r="F49" s="86">
        <v>17.899999999999999</v>
      </c>
      <c r="G49" s="86">
        <v>18.5</v>
      </c>
      <c r="H49" s="121">
        <v>17.54</v>
      </c>
      <c r="I49" s="93">
        <f t="shared" si="7"/>
        <v>17.54</v>
      </c>
      <c r="J49" s="93">
        <f t="shared" si="8"/>
        <v>1.4616666666666667</v>
      </c>
    </row>
    <row r="50" spans="1:10" ht="28.8" x14ac:dyDescent="0.3">
      <c r="A50" s="60">
        <v>8</v>
      </c>
      <c r="B50" s="45" t="s">
        <v>238</v>
      </c>
      <c r="C50" s="43" t="s">
        <v>146</v>
      </c>
      <c r="D50" s="46">
        <v>1</v>
      </c>
      <c r="E50" s="86">
        <v>70.989999999999995</v>
      </c>
      <c r="F50" s="86">
        <v>58.81</v>
      </c>
      <c r="G50" s="86">
        <v>68.900000000000006</v>
      </c>
      <c r="H50" s="121">
        <v>58.81</v>
      </c>
      <c r="I50" s="93">
        <f t="shared" si="7"/>
        <v>58.81</v>
      </c>
      <c r="J50" s="93">
        <f t="shared" si="8"/>
        <v>4.9008333333333338</v>
      </c>
    </row>
    <row r="51" spans="1:10" ht="28.8" x14ac:dyDescent="0.3">
      <c r="A51" s="60">
        <v>9</v>
      </c>
      <c r="B51" s="31" t="s">
        <v>239</v>
      </c>
      <c r="C51" s="43" t="s">
        <v>146</v>
      </c>
      <c r="D51" s="46">
        <v>1</v>
      </c>
      <c r="E51" s="86">
        <v>34.9</v>
      </c>
      <c r="F51" s="86">
        <v>22.6</v>
      </c>
      <c r="G51" s="86">
        <v>37.520000000000003</v>
      </c>
      <c r="H51" s="121">
        <v>22.6</v>
      </c>
      <c r="I51" s="93">
        <f t="shared" si="7"/>
        <v>22.6</v>
      </c>
      <c r="J51" s="93">
        <f t="shared" si="8"/>
        <v>1.8833333333333335</v>
      </c>
    </row>
    <row r="52" spans="1:10" ht="28.8" x14ac:dyDescent="0.3">
      <c r="A52" s="60">
        <v>10</v>
      </c>
      <c r="B52" s="31" t="s">
        <v>240</v>
      </c>
      <c r="C52" s="43" t="s">
        <v>146</v>
      </c>
      <c r="D52" s="46">
        <v>1</v>
      </c>
      <c r="E52" s="86">
        <v>27.6</v>
      </c>
      <c r="F52" s="86">
        <v>35.9</v>
      </c>
      <c r="G52" s="86">
        <v>24.9</v>
      </c>
      <c r="H52" s="121">
        <v>24.9</v>
      </c>
      <c r="I52" s="93">
        <f t="shared" si="7"/>
        <v>24.9</v>
      </c>
      <c r="J52" s="93">
        <f t="shared" si="8"/>
        <v>2.0749999999999997</v>
      </c>
    </row>
    <row r="53" spans="1:10" ht="28.8" x14ac:dyDescent="0.3">
      <c r="A53" s="60">
        <v>11</v>
      </c>
      <c r="B53" s="31" t="s">
        <v>241</v>
      </c>
      <c r="C53" s="43" t="s">
        <v>146</v>
      </c>
      <c r="D53" s="46">
        <v>1</v>
      </c>
      <c r="E53" s="86">
        <v>52.99</v>
      </c>
      <c r="F53" s="86">
        <v>48.4</v>
      </c>
      <c r="G53" s="86">
        <v>42.66</v>
      </c>
      <c r="H53" s="121">
        <v>42.66</v>
      </c>
      <c r="I53" s="93">
        <f t="shared" si="7"/>
        <v>42.66</v>
      </c>
      <c r="J53" s="93">
        <f t="shared" si="8"/>
        <v>3.5549999999999997</v>
      </c>
    </row>
    <row r="54" spans="1:10" x14ac:dyDescent="0.3">
      <c r="A54" s="60">
        <v>12</v>
      </c>
      <c r="B54" s="45" t="s">
        <v>242</v>
      </c>
      <c r="C54" s="43" t="s">
        <v>146</v>
      </c>
      <c r="D54" s="46">
        <v>1</v>
      </c>
      <c r="E54" s="86">
        <v>44.9</v>
      </c>
      <c r="F54" s="86">
        <v>58.97</v>
      </c>
      <c r="G54" s="86">
        <v>48.9</v>
      </c>
      <c r="H54" s="121">
        <v>44.9</v>
      </c>
      <c r="I54" s="93">
        <f t="shared" si="7"/>
        <v>44.9</v>
      </c>
      <c r="J54" s="93">
        <f t="shared" si="8"/>
        <v>3.7416666666666667</v>
      </c>
    </row>
    <row r="55" spans="1:10" x14ac:dyDescent="0.3">
      <c r="A55" s="60">
        <v>13</v>
      </c>
      <c r="B55" s="45" t="s">
        <v>243</v>
      </c>
      <c r="C55" s="43" t="s">
        <v>146</v>
      </c>
      <c r="D55" s="46">
        <v>1</v>
      </c>
      <c r="E55" s="86">
        <v>53.9</v>
      </c>
      <c r="F55" s="86">
        <v>41</v>
      </c>
      <c r="G55" s="86">
        <v>52.37</v>
      </c>
      <c r="H55" s="121">
        <v>41</v>
      </c>
      <c r="I55" s="93">
        <f t="shared" si="7"/>
        <v>41</v>
      </c>
      <c r="J55" s="93">
        <f t="shared" si="8"/>
        <v>3.4166666666666665</v>
      </c>
    </row>
    <row r="56" spans="1:10" ht="28.8" x14ac:dyDescent="0.3">
      <c r="A56" s="60">
        <v>14</v>
      </c>
      <c r="B56" s="45" t="s">
        <v>244</v>
      </c>
      <c r="C56" s="43" t="s">
        <v>146</v>
      </c>
      <c r="D56" s="46">
        <v>1</v>
      </c>
      <c r="E56" s="86">
        <v>65.900000000000006</v>
      </c>
      <c r="F56" s="86">
        <v>77.77</v>
      </c>
      <c r="G56" s="86">
        <v>63.19</v>
      </c>
      <c r="H56" s="121">
        <v>63.19</v>
      </c>
      <c r="I56" s="93">
        <f t="shared" si="7"/>
        <v>63.19</v>
      </c>
      <c r="J56" s="93">
        <f t="shared" si="8"/>
        <v>5.2658333333333331</v>
      </c>
    </row>
    <row r="57" spans="1:10" ht="32.25" customHeight="1" x14ac:dyDescent="0.3">
      <c r="A57" s="60">
        <v>15</v>
      </c>
      <c r="B57" s="45" t="s">
        <v>245</v>
      </c>
      <c r="C57" s="43" t="s">
        <v>146</v>
      </c>
      <c r="D57" s="46">
        <v>1</v>
      </c>
      <c r="E57" s="86">
        <v>45.88</v>
      </c>
      <c r="F57" s="86">
        <v>51.51</v>
      </c>
      <c r="G57" s="86">
        <v>54.95</v>
      </c>
      <c r="H57" s="121">
        <v>45.88</v>
      </c>
      <c r="I57" s="93">
        <f t="shared" si="7"/>
        <v>45.88</v>
      </c>
      <c r="J57" s="93">
        <f t="shared" si="8"/>
        <v>3.8233333333333337</v>
      </c>
    </row>
    <row r="58" spans="1:10" ht="28.8" x14ac:dyDescent="0.3">
      <c r="A58" s="60">
        <v>16</v>
      </c>
      <c r="B58" s="45" t="s">
        <v>246</v>
      </c>
      <c r="C58" s="43" t="s">
        <v>146</v>
      </c>
      <c r="D58" s="46">
        <v>1</v>
      </c>
      <c r="E58" s="86">
        <v>30.04</v>
      </c>
      <c r="F58" s="86">
        <v>35.9</v>
      </c>
      <c r="G58" s="86">
        <v>31.82</v>
      </c>
      <c r="H58" s="121">
        <v>30.04</v>
      </c>
      <c r="I58" s="93">
        <f t="shared" si="7"/>
        <v>30.04</v>
      </c>
      <c r="J58" s="93">
        <f t="shared" si="8"/>
        <v>2.5033333333333334</v>
      </c>
    </row>
    <row r="59" spans="1:10" x14ac:dyDescent="0.3">
      <c r="A59" s="60">
        <v>17</v>
      </c>
      <c r="B59" s="45" t="s">
        <v>247</v>
      </c>
      <c r="C59" s="43" t="s">
        <v>139</v>
      </c>
      <c r="D59" s="29">
        <v>2</v>
      </c>
      <c r="E59" s="86">
        <v>12.98</v>
      </c>
      <c r="F59" s="86">
        <v>14.04</v>
      </c>
      <c r="G59" s="86">
        <v>13.9</v>
      </c>
      <c r="H59" s="121">
        <v>12.98</v>
      </c>
      <c r="I59" s="93">
        <f t="shared" si="7"/>
        <v>25.96</v>
      </c>
      <c r="J59" s="93">
        <f t="shared" si="8"/>
        <v>2.1633333333333336</v>
      </c>
    </row>
    <row r="60" spans="1:10" x14ac:dyDescent="0.3">
      <c r="A60" s="60">
        <v>18.100000000000001</v>
      </c>
      <c r="B60" s="45" t="s">
        <v>248</v>
      </c>
      <c r="C60" s="46" t="s">
        <v>249</v>
      </c>
      <c r="D60" s="46">
        <v>1</v>
      </c>
      <c r="E60" s="136">
        <v>6</v>
      </c>
      <c r="F60" s="86">
        <v>4.9000000000000004</v>
      </c>
      <c r="G60" s="86">
        <v>6.5</v>
      </c>
      <c r="H60" s="121">
        <v>4.9000000000000004</v>
      </c>
      <c r="I60" s="93">
        <f t="shared" si="7"/>
        <v>4.9000000000000004</v>
      </c>
      <c r="J60" s="93">
        <f t="shared" si="8"/>
        <v>0.40833333333333338</v>
      </c>
    </row>
    <row r="61" spans="1:10" x14ac:dyDescent="0.3">
      <c r="A61" s="60">
        <v>18.2</v>
      </c>
      <c r="B61" s="45" t="s">
        <v>250</v>
      </c>
      <c r="C61" s="78" t="s">
        <v>249</v>
      </c>
      <c r="D61" s="78">
        <v>1</v>
      </c>
      <c r="E61" s="136">
        <v>6</v>
      </c>
      <c r="F61" s="86">
        <v>3.34</v>
      </c>
      <c r="G61" s="86">
        <v>3.43</v>
      </c>
      <c r="H61" s="121">
        <v>3.34</v>
      </c>
      <c r="I61" s="93">
        <f t="shared" si="7"/>
        <v>3.34</v>
      </c>
      <c r="J61" s="93">
        <f t="shared" si="8"/>
        <v>0.27833333333333332</v>
      </c>
    </row>
    <row r="62" spans="1:10" ht="26.25" customHeight="1" x14ac:dyDescent="0.3">
      <c r="A62" s="60">
        <v>18.3</v>
      </c>
      <c r="B62" s="45" t="s">
        <v>251</v>
      </c>
      <c r="C62" s="78" t="s">
        <v>249</v>
      </c>
      <c r="D62" s="78">
        <v>1</v>
      </c>
      <c r="E62" s="136">
        <v>5.87</v>
      </c>
      <c r="F62" s="86">
        <v>4.79</v>
      </c>
      <c r="G62" s="86">
        <v>3.34</v>
      </c>
      <c r="H62" s="121">
        <v>3.34</v>
      </c>
      <c r="I62" s="93">
        <f t="shared" si="7"/>
        <v>3.34</v>
      </c>
      <c r="J62" s="93">
        <f t="shared" si="8"/>
        <v>0.27833333333333332</v>
      </c>
    </row>
    <row r="63" spans="1:10" ht="26.25" customHeight="1" x14ac:dyDescent="0.3">
      <c r="A63" s="60">
        <v>18.399999999999999</v>
      </c>
      <c r="B63" s="45" t="s">
        <v>252</v>
      </c>
      <c r="C63" s="78" t="s">
        <v>249</v>
      </c>
      <c r="D63" s="78">
        <v>1</v>
      </c>
      <c r="E63" s="136">
        <v>4.59</v>
      </c>
      <c r="F63" s="86">
        <v>6.69</v>
      </c>
      <c r="G63" s="86">
        <v>7.5</v>
      </c>
      <c r="H63" s="121">
        <v>4.59</v>
      </c>
      <c r="I63" s="93">
        <f t="shared" si="7"/>
        <v>4.59</v>
      </c>
      <c r="J63" s="93">
        <f t="shared" si="8"/>
        <v>0.38250000000000001</v>
      </c>
    </row>
    <row r="64" spans="1:10" ht="26.25" customHeight="1" x14ac:dyDescent="0.3">
      <c r="A64" s="60">
        <v>18.5</v>
      </c>
      <c r="B64" s="45" t="s">
        <v>253</v>
      </c>
      <c r="C64" s="78" t="s">
        <v>249</v>
      </c>
      <c r="D64" s="78">
        <v>1</v>
      </c>
      <c r="E64" s="136">
        <v>9.1999999999999993</v>
      </c>
      <c r="F64" s="86">
        <v>7.69</v>
      </c>
      <c r="G64" s="86">
        <v>5.29</v>
      </c>
      <c r="H64" s="121">
        <v>5.29</v>
      </c>
      <c r="I64" s="93">
        <f t="shared" si="7"/>
        <v>5.29</v>
      </c>
      <c r="J64" s="93">
        <f t="shared" si="8"/>
        <v>0.44083333333333335</v>
      </c>
    </row>
    <row r="65" spans="1:10" x14ac:dyDescent="0.3">
      <c r="A65" s="60">
        <v>18.600000000000001</v>
      </c>
      <c r="B65" s="45" t="s">
        <v>254</v>
      </c>
      <c r="C65" s="78" t="s">
        <v>249</v>
      </c>
      <c r="D65" s="78">
        <v>1</v>
      </c>
      <c r="E65" s="136">
        <v>5.9</v>
      </c>
      <c r="F65" s="86">
        <v>5.8</v>
      </c>
      <c r="G65" s="86">
        <v>6.81</v>
      </c>
      <c r="H65" s="121">
        <v>5.8</v>
      </c>
      <c r="I65" s="93">
        <f t="shared" si="7"/>
        <v>5.8</v>
      </c>
      <c r="J65" s="93">
        <f t="shared" si="8"/>
        <v>0.48333333333333334</v>
      </c>
    </row>
    <row r="66" spans="1:10" x14ac:dyDescent="0.3">
      <c r="A66" s="60">
        <v>19.100000000000001</v>
      </c>
      <c r="B66" s="45" t="s">
        <v>255</v>
      </c>
      <c r="C66" s="78" t="s">
        <v>249</v>
      </c>
      <c r="D66" s="78">
        <v>1</v>
      </c>
      <c r="E66" s="136">
        <v>6.9</v>
      </c>
      <c r="F66" s="86">
        <v>5.41</v>
      </c>
      <c r="G66" s="86">
        <v>8.1</v>
      </c>
      <c r="H66" s="121">
        <v>5.41</v>
      </c>
      <c r="I66" s="93">
        <f t="shared" si="7"/>
        <v>5.41</v>
      </c>
      <c r="J66" s="93">
        <f t="shared" si="8"/>
        <v>0.45083333333333336</v>
      </c>
    </row>
    <row r="67" spans="1:10" x14ac:dyDescent="0.3">
      <c r="A67" s="60">
        <v>19.2</v>
      </c>
      <c r="B67" s="45" t="s">
        <v>256</v>
      </c>
      <c r="C67" s="78" t="s">
        <v>249</v>
      </c>
      <c r="D67" s="78">
        <v>1</v>
      </c>
      <c r="E67" s="136">
        <v>5.9</v>
      </c>
      <c r="F67" s="86">
        <v>5.8</v>
      </c>
      <c r="G67" s="86">
        <v>6.81</v>
      </c>
      <c r="H67" s="121">
        <v>5.8</v>
      </c>
      <c r="I67" s="93">
        <f t="shared" si="7"/>
        <v>5.8</v>
      </c>
      <c r="J67" s="93">
        <f t="shared" si="8"/>
        <v>0.48333333333333334</v>
      </c>
    </row>
    <row r="68" spans="1:10" x14ac:dyDescent="0.3">
      <c r="A68" s="60">
        <v>19.3</v>
      </c>
      <c r="B68" s="45" t="s">
        <v>257</v>
      </c>
      <c r="C68" s="78" t="s">
        <v>249</v>
      </c>
      <c r="D68" s="78">
        <v>1</v>
      </c>
      <c r="E68" s="136">
        <v>9.09</v>
      </c>
      <c r="F68" s="86">
        <v>11.3</v>
      </c>
      <c r="G68" s="86">
        <v>11.33</v>
      </c>
      <c r="H68" s="121">
        <v>9.09</v>
      </c>
      <c r="I68" s="93">
        <f t="shared" si="7"/>
        <v>9.09</v>
      </c>
      <c r="J68" s="93">
        <f t="shared" si="8"/>
        <v>0.75749999999999995</v>
      </c>
    </row>
    <row r="69" spans="1:10" ht="28.8" x14ac:dyDescent="0.3">
      <c r="A69" s="60">
        <v>20</v>
      </c>
      <c r="B69" s="31" t="s">
        <v>258</v>
      </c>
      <c r="C69" s="47" t="s">
        <v>146</v>
      </c>
      <c r="D69" s="77">
        <v>5</v>
      </c>
      <c r="E69" s="86">
        <v>38.9</v>
      </c>
      <c r="F69" s="86">
        <v>43.6</v>
      </c>
      <c r="G69" s="86">
        <v>44.5</v>
      </c>
      <c r="H69" s="121">
        <v>38.9</v>
      </c>
      <c r="I69" s="93">
        <f t="shared" si="7"/>
        <v>194.5</v>
      </c>
      <c r="J69" s="93">
        <f t="shared" si="8"/>
        <v>16.208333333333332</v>
      </c>
    </row>
    <row r="70" spans="1:10" x14ac:dyDescent="0.3">
      <c r="A70" s="60">
        <v>21</v>
      </c>
      <c r="B70" s="45" t="s">
        <v>259</v>
      </c>
      <c r="C70" s="43" t="s">
        <v>260</v>
      </c>
      <c r="D70" s="46">
        <v>1</v>
      </c>
      <c r="E70" s="86">
        <v>168</v>
      </c>
      <c r="F70" s="86">
        <v>139.99</v>
      </c>
      <c r="G70" s="86">
        <v>136.72999999999999</v>
      </c>
      <c r="H70" s="121">
        <v>124.43</v>
      </c>
      <c r="I70" s="93">
        <f t="shared" si="7"/>
        <v>124.43</v>
      </c>
      <c r="J70" s="93">
        <f t="shared" si="8"/>
        <v>10.369166666666667</v>
      </c>
    </row>
    <row r="71" spans="1:10" x14ac:dyDescent="0.3">
      <c r="A71" s="60">
        <v>22</v>
      </c>
      <c r="B71" s="45" t="s">
        <v>261</v>
      </c>
      <c r="C71" s="43" t="s">
        <v>146</v>
      </c>
      <c r="D71" s="46">
        <v>3</v>
      </c>
      <c r="E71" s="86">
        <v>9</v>
      </c>
      <c r="F71" s="86">
        <v>5.05</v>
      </c>
      <c r="G71" s="86">
        <v>6</v>
      </c>
      <c r="H71" s="121">
        <v>5.05</v>
      </c>
      <c r="I71" s="93">
        <f t="shared" si="7"/>
        <v>15.149999999999999</v>
      </c>
      <c r="J71" s="93">
        <f t="shared" si="8"/>
        <v>1.2625</v>
      </c>
    </row>
    <row r="72" spans="1:10" ht="28.8" x14ac:dyDescent="0.3">
      <c r="A72" s="60">
        <v>23</v>
      </c>
      <c r="B72" s="31" t="s">
        <v>262</v>
      </c>
      <c r="C72" s="43" t="s">
        <v>263</v>
      </c>
      <c r="D72" s="46">
        <v>6</v>
      </c>
      <c r="E72" s="86">
        <v>5.0999999999999996</v>
      </c>
      <c r="F72" s="86">
        <v>4.9000000000000004</v>
      </c>
      <c r="G72" s="86">
        <v>5.89</v>
      </c>
      <c r="H72" s="121">
        <v>4.9000000000000004</v>
      </c>
      <c r="I72" s="93">
        <f t="shared" si="7"/>
        <v>29.400000000000002</v>
      </c>
      <c r="J72" s="93">
        <f t="shared" si="8"/>
        <v>2.4500000000000002</v>
      </c>
    </row>
    <row r="73" spans="1:10" ht="28.8" x14ac:dyDescent="0.3">
      <c r="A73" s="60">
        <v>24</v>
      </c>
      <c r="B73" s="28" t="s">
        <v>264</v>
      </c>
      <c r="C73" s="43" t="s">
        <v>146</v>
      </c>
      <c r="D73" s="46">
        <v>5</v>
      </c>
      <c r="E73" s="86">
        <v>16.59</v>
      </c>
      <c r="F73" s="86">
        <v>20.82</v>
      </c>
      <c r="G73" s="86">
        <v>19.899999999999999</v>
      </c>
      <c r="H73" s="121">
        <v>16.59</v>
      </c>
      <c r="I73" s="93">
        <f t="shared" si="7"/>
        <v>82.95</v>
      </c>
      <c r="J73" s="93">
        <f t="shared" si="8"/>
        <v>6.9125000000000005</v>
      </c>
    </row>
    <row r="74" spans="1:10" x14ac:dyDescent="0.3">
      <c r="A74" s="60">
        <v>25</v>
      </c>
      <c r="B74" s="48" t="s">
        <v>265</v>
      </c>
      <c r="C74" s="43" t="s">
        <v>146</v>
      </c>
      <c r="D74" s="46">
        <v>1</v>
      </c>
      <c r="E74" s="86">
        <v>14.39</v>
      </c>
      <c r="F74" s="86">
        <v>8.91</v>
      </c>
      <c r="G74" s="86">
        <v>13.3</v>
      </c>
      <c r="H74" s="121">
        <v>8.91</v>
      </c>
      <c r="I74" s="93">
        <f t="shared" si="7"/>
        <v>8.91</v>
      </c>
      <c r="J74" s="93">
        <f t="shared" si="8"/>
        <v>0.74250000000000005</v>
      </c>
    </row>
    <row r="75" spans="1:10" x14ac:dyDescent="0.3">
      <c r="A75" s="60">
        <v>26</v>
      </c>
      <c r="B75" s="48" t="s">
        <v>266</v>
      </c>
      <c r="C75" s="43" t="s">
        <v>146</v>
      </c>
      <c r="D75" s="29">
        <v>1</v>
      </c>
      <c r="E75" s="86">
        <v>33.25</v>
      </c>
      <c r="F75" s="86">
        <v>31.99</v>
      </c>
      <c r="G75" s="86">
        <v>22.9</v>
      </c>
      <c r="H75" s="121">
        <v>22.9</v>
      </c>
      <c r="I75" s="93">
        <f t="shared" si="7"/>
        <v>22.9</v>
      </c>
      <c r="J75" s="93">
        <f t="shared" si="8"/>
        <v>1.9083333333333332</v>
      </c>
    </row>
    <row r="76" spans="1:10" x14ac:dyDescent="0.3">
      <c r="A76" s="60">
        <v>27</v>
      </c>
      <c r="B76" s="49" t="s">
        <v>267</v>
      </c>
      <c r="C76" s="43" t="s">
        <v>146</v>
      </c>
      <c r="D76" s="46">
        <v>1</v>
      </c>
      <c r="E76" s="86">
        <v>13.56</v>
      </c>
      <c r="F76" s="86">
        <v>11.3</v>
      </c>
      <c r="G76" s="86">
        <v>17.010000000000002</v>
      </c>
      <c r="H76" s="121">
        <v>11.3</v>
      </c>
      <c r="I76" s="93">
        <f t="shared" si="7"/>
        <v>11.3</v>
      </c>
      <c r="J76" s="93">
        <f t="shared" si="8"/>
        <v>0.94166666666666676</v>
      </c>
    </row>
    <row r="77" spans="1:10" x14ac:dyDescent="0.3">
      <c r="A77" s="60">
        <v>28</v>
      </c>
      <c r="B77" s="50" t="s">
        <v>268</v>
      </c>
      <c r="C77" s="43" t="s">
        <v>146</v>
      </c>
      <c r="D77" s="46">
        <v>1</v>
      </c>
      <c r="E77" s="86">
        <v>49.9</v>
      </c>
      <c r="F77" s="86">
        <v>45.9</v>
      </c>
      <c r="G77" s="86">
        <v>39.6</v>
      </c>
      <c r="H77" s="121">
        <v>39.6</v>
      </c>
      <c r="I77" s="93">
        <f t="shared" si="7"/>
        <v>39.6</v>
      </c>
      <c r="J77" s="93">
        <f t="shared" si="8"/>
        <v>3.3000000000000003</v>
      </c>
    </row>
    <row r="78" spans="1:10" x14ac:dyDescent="0.3">
      <c r="A78" s="60">
        <v>29</v>
      </c>
      <c r="B78" s="51" t="s">
        <v>269</v>
      </c>
      <c r="C78" s="43" t="s">
        <v>146</v>
      </c>
      <c r="D78" s="46">
        <v>1</v>
      </c>
      <c r="E78" s="86">
        <v>91.9</v>
      </c>
      <c r="F78" s="86">
        <v>94.91</v>
      </c>
      <c r="G78" s="86">
        <v>93.9</v>
      </c>
      <c r="H78" s="121">
        <v>91.9</v>
      </c>
      <c r="I78" s="93">
        <f t="shared" si="7"/>
        <v>91.9</v>
      </c>
      <c r="J78" s="93">
        <f t="shared" si="8"/>
        <v>7.6583333333333341</v>
      </c>
    </row>
    <row r="79" spans="1:10" x14ac:dyDescent="0.3">
      <c r="A79" s="60">
        <v>30</v>
      </c>
      <c r="B79" s="52" t="s">
        <v>270</v>
      </c>
      <c r="C79" s="43" t="s">
        <v>146</v>
      </c>
      <c r="D79" s="46">
        <v>1</v>
      </c>
      <c r="E79" s="86">
        <v>53.61</v>
      </c>
      <c r="F79" s="86">
        <v>59.52</v>
      </c>
      <c r="G79" s="86">
        <v>50.87</v>
      </c>
      <c r="H79" s="121">
        <v>58.87</v>
      </c>
      <c r="I79" s="93">
        <f t="shared" si="7"/>
        <v>58.87</v>
      </c>
      <c r="J79" s="93">
        <f t="shared" si="8"/>
        <v>4.9058333333333328</v>
      </c>
    </row>
    <row r="80" spans="1:10" ht="13.5" customHeight="1" x14ac:dyDescent="0.3">
      <c r="A80" s="60">
        <v>31</v>
      </c>
      <c r="B80" s="53" t="s">
        <v>271</v>
      </c>
      <c r="C80" s="43" t="s">
        <v>146</v>
      </c>
      <c r="D80" s="46">
        <v>1</v>
      </c>
      <c r="E80" s="86">
        <v>36.78</v>
      </c>
      <c r="F80" s="86">
        <v>37.9</v>
      </c>
      <c r="G80" s="86">
        <v>46.8</v>
      </c>
      <c r="H80" s="121">
        <v>36.78</v>
      </c>
      <c r="I80" s="93">
        <f t="shared" si="7"/>
        <v>36.78</v>
      </c>
      <c r="J80" s="93">
        <f t="shared" si="8"/>
        <v>3.0649999999999999</v>
      </c>
    </row>
    <row r="81" spans="1:11" x14ac:dyDescent="0.3">
      <c r="A81" s="60">
        <v>32</v>
      </c>
      <c r="B81" s="54" t="s">
        <v>272</v>
      </c>
      <c r="C81" s="43" t="s">
        <v>146</v>
      </c>
      <c r="D81" s="46">
        <v>1</v>
      </c>
      <c r="E81" s="86">
        <v>20.68</v>
      </c>
      <c r="F81" s="86">
        <v>27.08</v>
      </c>
      <c r="G81" s="86">
        <v>22.99</v>
      </c>
      <c r="H81" s="121">
        <v>20.68</v>
      </c>
      <c r="I81" s="93">
        <f t="shared" si="7"/>
        <v>20.68</v>
      </c>
      <c r="J81" s="93">
        <f t="shared" si="8"/>
        <v>1.7233333333333334</v>
      </c>
    </row>
    <row r="82" spans="1:11" ht="28.8" x14ac:dyDescent="0.3">
      <c r="A82" s="76">
        <v>33</v>
      </c>
      <c r="B82" s="28" t="s">
        <v>273</v>
      </c>
      <c r="C82" s="42" t="s">
        <v>146</v>
      </c>
      <c r="D82" s="29">
        <v>1</v>
      </c>
      <c r="E82" s="127">
        <v>107.9</v>
      </c>
      <c r="F82" s="127">
        <v>95.29</v>
      </c>
      <c r="G82" s="127">
        <v>92.19</v>
      </c>
      <c r="H82" s="140">
        <v>92.19</v>
      </c>
      <c r="I82" s="95">
        <f t="shared" si="7"/>
        <v>92.19</v>
      </c>
      <c r="J82" s="95">
        <f t="shared" si="8"/>
        <v>7.6825000000000001</v>
      </c>
    </row>
    <row r="83" spans="1:11" ht="76.5" customHeight="1" x14ac:dyDescent="0.3">
      <c r="A83" s="143">
        <v>34</v>
      </c>
      <c r="B83" s="159" t="s">
        <v>274</v>
      </c>
      <c r="C83" s="6" t="s">
        <v>156</v>
      </c>
      <c r="D83" s="6">
        <v>1</v>
      </c>
      <c r="E83" s="156">
        <v>949.91</v>
      </c>
      <c r="F83" s="156">
        <v>803.79</v>
      </c>
      <c r="G83" s="156">
        <v>897</v>
      </c>
      <c r="H83" s="157">
        <v>803.79</v>
      </c>
      <c r="I83" s="158">
        <f t="shared" si="7"/>
        <v>803.79</v>
      </c>
      <c r="J83" s="114">
        <f>I83/12</f>
        <v>66.982500000000002</v>
      </c>
    </row>
    <row r="84" spans="1:11" x14ac:dyDescent="0.3">
      <c r="A84" s="222" t="s">
        <v>29</v>
      </c>
      <c r="B84" s="247"/>
      <c r="C84" s="247"/>
      <c r="D84" s="247"/>
      <c r="E84" s="247"/>
      <c r="F84" s="247"/>
      <c r="G84" s="247"/>
      <c r="H84" s="247"/>
      <c r="I84" s="247"/>
      <c r="J84" s="141">
        <f>SUM(J43:J83)</f>
        <v>192.10833333333335</v>
      </c>
    </row>
    <row r="85" spans="1:11" ht="15.75" customHeight="1" x14ac:dyDescent="0.3">
      <c r="A85" s="252"/>
      <c r="B85" s="234"/>
      <c r="C85" s="234"/>
      <c r="D85" s="234"/>
      <c r="E85" s="234"/>
      <c r="F85" s="234"/>
      <c r="G85" s="234"/>
      <c r="H85" s="234"/>
      <c r="I85" s="234"/>
      <c r="J85" s="234"/>
      <c r="K85" s="234"/>
    </row>
    <row r="86" spans="1:11" x14ac:dyDescent="0.3">
      <c r="A86" s="73"/>
      <c r="B86" s="73"/>
      <c r="C86" s="73"/>
      <c r="D86" s="73"/>
      <c r="E86" s="73"/>
      <c r="F86" s="73"/>
      <c r="G86" s="73"/>
      <c r="H86" s="73"/>
      <c r="I86" s="73"/>
      <c r="J86" s="73"/>
      <c r="K86" s="73"/>
    </row>
  </sheetData>
  <mergeCells count="9">
    <mergeCell ref="A26:I26"/>
    <mergeCell ref="A2:J2"/>
    <mergeCell ref="A31:J31"/>
    <mergeCell ref="A42:J42"/>
    <mergeCell ref="A85:K85"/>
    <mergeCell ref="A27:J27"/>
    <mergeCell ref="A29:I29"/>
    <mergeCell ref="A84:I84"/>
    <mergeCell ref="A40:I40"/>
  </mergeCells>
  <phoneticPr fontId="1" type="noConversion"/>
  <pageMargins left="0.511811024" right="0.511811024" top="0.78740157499999996" bottom="0.78740157499999996" header="0.31496062000000002" footer="0.31496062000000002"/>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25A66-B131-4CCE-A5A4-3669579FAAD2}">
  <dimension ref="A1:K47"/>
  <sheetViews>
    <sheetView showGridLines="0" zoomScale="130" zoomScaleNormal="130" workbookViewId="0">
      <pane xSplit="4" ySplit="1" topLeftCell="E2" activePane="bottomRight" state="frozen"/>
      <selection pane="topRight" activeCell="G1" sqref="G1"/>
      <selection pane="bottomLeft" activeCell="A2" sqref="A2"/>
      <selection pane="bottomRight" activeCell="K5" sqref="K5"/>
    </sheetView>
  </sheetViews>
  <sheetFormatPr defaultColWidth="9.109375" defaultRowHeight="14.4" x14ac:dyDescent="0.3"/>
  <cols>
    <col min="1" max="1" width="5.88671875" style="2" bestFit="1" customWidth="1"/>
    <col min="2" max="2" width="53.88671875" style="2" customWidth="1"/>
    <col min="3" max="3" width="12.5546875" style="2" bestFit="1" customWidth="1"/>
    <col min="4" max="4" width="22.33203125" style="2" customWidth="1"/>
    <col min="5" max="5" width="11" customWidth="1"/>
    <col min="6" max="6" width="12.33203125" style="2" customWidth="1"/>
    <col min="7" max="7" width="10.6640625" style="2" customWidth="1"/>
    <col min="8" max="8" width="11.5546875" style="2" customWidth="1"/>
    <col min="9" max="9" width="13.33203125" style="2" bestFit="1" customWidth="1"/>
    <col min="10" max="10" width="13.33203125" style="2" customWidth="1"/>
    <col min="11" max="11" width="15.33203125" style="2" bestFit="1" customWidth="1"/>
    <col min="12" max="16384" width="9.109375" style="2"/>
  </cols>
  <sheetData>
    <row r="1" spans="1:11" ht="42" customHeight="1" x14ac:dyDescent="0.3">
      <c r="A1" s="1" t="s">
        <v>0</v>
      </c>
      <c r="B1" s="1" t="s">
        <v>1</v>
      </c>
      <c r="C1" s="1" t="s">
        <v>275</v>
      </c>
      <c r="D1" s="1" t="s">
        <v>276</v>
      </c>
      <c r="E1" s="1" t="s">
        <v>4</v>
      </c>
      <c r="F1" s="1" t="s">
        <v>5</v>
      </c>
      <c r="G1" s="1" t="s">
        <v>6</v>
      </c>
      <c r="H1" s="1" t="s">
        <v>7</v>
      </c>
      <c r="I1" s="83" t="s">
        <v>8</v>
      </c>
      <c r="J1" s="1" t="s">
        <v>277</v>
      </c>
      <c r="K1" s="83" t="s">
        <v>9</v>
      </c>
    </row>
    <row r="2" spans="1:11" ht="29.25" customHeight="1" x14ac:dyDescent="0.3">
      <c r="A2" s="218" t="s">
        <v>278</v>
      </c>
      <c r="B2" s="219"/>
      <c r="C2" s="219"/>
      <c r="D2" s="219"/>
      <c r="E2" s="219"/>
      <c r="F2" s="219"/>
      <c r="G2" s="219"/>
      <c r="H2" s="219"/>
      <c r="I2" s="219"/>
      <c r="J2" s="219"/>
      <c r="K2" s="219"/>
    </row>
    <row r="3" spans="1:11" ht="57.6" x14ac:dyDescent="0.3">
      <c r="A3" s="68">
        <v>1</v>
      </c>
      <c r="B3" s="79" t="s">
        <v>279</v>
      </c>
      <c r="C3" s="11" t="s">
        <v>156</v>
      </c>
      <c r="D3" s="11">
        <v>2</v>
      </c>
      <c r="E3" s="134">
        <v>1567</v>
      </c>
      <c r="F3" s="136">
        <v>1499.98</v>
      </c>
      <c r="G3" s="86">
        <v>1619.9</v>
      </c>
      <c r="H3" s="121">
        <v>1499.98</v>
      </c>
      <c r="I3" s="123">
        <f>H3*D3</f>
        <v>2999.96</v>
      </c>
      <c r="J3" s="124">
        <v>0.09</v>
      </c>
      <c r="K3" s="93">
        <f>J3*I3/12</f>
        <v>22.499700000000001</v>
      </c>
    </row>
    <row r="4" spans="1:11" ht="15" customHeight="1" x14ac:dyDescent="0.3">
      <c r="A4" s="80"/>
      <c r="B4" s="81"/>
      <c r="C4" s="81"/>
      <c r="D4" s="81"/>
      <c r="E4" s="81"/>
      <c r="F4" s="81"/>
      <c r="G4" s="81"/>
      <c r="H4" s="81"/>
      <c r="I4" s="257" t="s">
        <v>29</v>
      </c>
      <c r="J4" s="258"/>
      <c r="K4" s="91">
        <f>SUM(K3)</f>
        <v>22.499700000000001</v>
      </c>
    </row>
    <row r="5" spans="1:11" ht="15" customHeight="1" x14ac:dyDescent="0.3">
      <c r="A5" s="80"/>
      <c r="B5" s="81"/>
      <c r="C5" s="81"/>
      <c r="D5" s="81"/>
      <c r="E5" s="254" t="s">
        <v>280</v>
      </c>
      <c r="F5" s="255"/>
      <c r="G5" s="256"/>
      <c r="H5" s="126">
        <v>43</v>
      </c>
      <c r="I5" s="254" t="s">
        <v>281</v>
      </c>
      <c r="J5" s="255"/>
      <c r="K5" s="85">
        <f>K4/H5</f>
        <v>0.52324883720930238</v>
      </c>
    </row>
    <row r="6" spans="1:11" ht="29.25" customHeight="1" x14ac:dyDescent="0.3">
      <c r="A6" s="213" t="s">
        <v>282</v>
      </c>
      <c r="B6" s="214"/>
      <c r="C6" s="214"/>
      <c r="D6" s="214"/>
      <c r="E6" s="214"/>
      <c r="F6" s="214"/>
      <c r="G6" s="214"/>
      <c r="H6" s="214"/>
      <c r="I6" s="214"/>
      <c r="J6" s="214"/>
      <c r="K6" s="214"/>
    </row>
    <row r="7" spans="1:11" ht="291" customHeight="1" x14ac:dyDescent="0.3">
      <c r="A7" s="3">
        <v>1</v>
      </c>
      <c r="B7" s="55" t="s">
        <v>283</v>
      </c>
      <c r="C7" s="3" t="s">
        <v>156</v>
      </c>
      <c r="D7" s="3">
        <v>3</v>
      </c>
      <c r="E7" s="86">
        <v>2400</v>
      </c>
      <c r="F7" s="86">
        <v>2429.5</v>
      </c>
      <c r="G7" s="86">
        <v>2400</v>
      </c>
      <c r="H7" s="121">
        <v>2400</v>
      </c>
      <c r="I7" s="93">
        <f t="shared" ref="I7" si="0">D7*H7</f>
        <v>7200</v>
      </c>
      <c r="J7" s="125">
        <v>0.08</v>
      </c>
      <c r="K7" s="93">
        <f>J7*I7/12</f>
        <v>48</v>
      </c>
    </row>
    <row r="8" spans="1:11" ht="15" customHeight="1" x14ac:dyDescent="0.3">
      <c r="A8" s="222" t="s">
        <v>50</v>
      </c>
      <c r="B8" s="223"/>
      <c r="C8" s="223"/>
      <c r="D8" s="223"/>
      <c r="E8" s="223"/>
      <c r="F8" s="223"/>
      <c r="G8" s="223"/>
      <c r="H8" s="223"/>
      <c r="I8" s="223"/>
      <c r="J8" s="224"/>
      <c r="K8" s="91">
        <f>SUM(K7)</f>
        <v>48</v>
      </c>
    </row>
    <row r="9" spans="1:11" ht="29.25" customHeight="1" x14ac:dyDescent="0.3">
      <c r="A9" s="213" t="s">
        <v>284</v>
      </c>
      <c r="B9" s="214"/>
      <c r="C9" s="214"/>
      <c r="D9" s="214"/>
      <c r="E9" s="214"/>
      <c r="F9" s="214"/>
      <c r="G9" s="214"/>
      <c r="H9" s="214"/>
      <c r="I9" s="214"/>
      <c r="J9" s="214"/>
      <c r="K9" s="214"/>
    </row>
    <row r="10" spans="1:11" x14ac:dyDescent="0.3">
      <c r="A10" s="6">
        <v>1</v>
      </c>
      <c r="B10" s="3" t="s">
        <v>285</v>
      </c>
      <c r="C10" s="3" t="s">
        <v>156</v>
      </c>
      <c r="D10" s="56">
        <v>1</v>
      </c>
      <c r="E10" s="86">
        <v>170.92</v>
      </c>
      <c r="F10" s="86">
        <v>168.07</v>
      </c>
      <c r="G10" s="86">
        <v>149.99</v>
      </c>
      <c r="H10" s="121">
        <v>149.99</v>
      </c>
      <c r="I10" s="93">
        <f t="shared" ref="I10:I14" si="1">D10*H10</f>
        <v>149.99</v>
      </c>
      <c r="J10" s="124">
        <v>0.09</v>
      </c>
      <c r="K10" s="116">
        <f>J10*I10/12</f>
        <v>1.124925</v>
      </c>
    </row>
    <row r="11" spans="1:11" ht="129.6" x14ac:dyDescent="0.3">
      <c r="A11" s="6">
        <v>2</v>
      </c>
      <c r="B11" s="24" t="s">
        <v>286</v>
      </c>
      <c r="C11" s="3" t="s">
        <v>156</v>
      </c>
      <c r="D11" s="56">
        <v>1</v>
      </c>
      <c r="E11" s="86">
        <v>1994.57</v>
      </c>
      <c r="F11" s="86">
        <v>2099.9899999999998</v>
      </c>
      <c r="G11" s="86">
        <v>2106.34</v>
      </c>
      <c r="H11" s="121">
        <v>1994.57</v>
      </c>
      <c r="I11" s="93">
        <f t="shared" si="1"/>
        <v>1994.57</v>
      </c>
      <c r="J11" s="124">
        <v>0.09</v>
      </c>
      <c r="K11" s="116">
        <f t="shared" ref="K11:K14" si="2">J11*I11/12</f>
        <v>14.959274999999998</v>
      </c>
    </row>
    <row r="12" spans="1:11" ht="28.8" x14ac:dyDescent="0.3">
      <c r="A12" s="6">
        <v>3</v>
      </c>
      <c r="B12" s="24" t="s">
        <v>287</v>
      </c>
      <c r="C12" s="3" t="s">
        <v>156</v>
      </c>
      <c r="D12" s="3">
        <v>1</v>
      </c>
      <c r="E12" s="86">
        <v>1949.99</v>
      </c>
      <c r="F12" s="86">
        <v>2058.9</v>
      </c>
      <c r="G12" s="86">
        <v>1714.96</v>
      </c>
      <c r="H12" s="121">
        <v>1714.96</v>
      </c>
      <c r="I12" s="93">
        <f t="shared" si="1"/>
        <v>1714.96</v>
      </c>
      <c r="J12" s="124">
        <v>0.09</v>
      </c>
      <c r="K12" s="116">
        <f t="shared" si="2"/>
        <v>12.8622</v>
      </c>
    </row>
    <row r="13" spans="1:11" ht="43.2" x14ac:dyDescent="0.3">
      <c r="A13" s="6">
        <v>4</v>
      </c>
      <c r="B13" s="24" t="s">
        <v>288</v>
      </c>
      <c r="C13" s="3" t="s">
        <v>156</v>
      </c>
      <c r="D13" s="3">
        <v>1</v>
      </c>
      <c r="E13" s="86">
        <v>269.10000000000002</v>
      </c>
      <c r="F13" s="86">
        <v>241.05</v>
      </c>
      <c r="G13" s="86">
        <v>263.3</v>
      </c>
      <c r="H13" s="121">
        <v>241.05</v>
      </c>
      <c r="I13" s="93">
        <f t="shared" si="1"/>
        <v>241.05</v>
      </c>
      <c r="J13" s="124">
        <v>0.09</v>
      </c>
      <c r="K13" s="116">
        <f t="shared" si="2"/>
        <v>1.8078750000000001</v>
      </c>
    </row>
    <row r="14" spans="1:11" ht="57.6" x14ac:dyDescent="0.3">
      <c r="A14" s="7">
        <v>5</v>
      </c>
      <c r="B14" s="24" t="s">
        <v>289</v>
      </c>
      <c r="C14" s="3" t="s">
        <v>156</v>
      </c>
      <c r="D14" s="3">
        <v>1</v>
      </c>
      <c r="E14" s="86">
        <v>1786.1</v>
      </c>
      <c r="F14" s="86">
        <v>1600</v>
      </c>
      <c r="G14" s="86">
        <v>1800</v>
      </c>
      <c r="H14" s="121">
        <v>1600</v>
      </c>
      <c r="I14" s="93">
        <f t="shared" si="1"/>
        <v>1600</v>
      </c>
      <c r="J14" s="125">
        <v>0.06</v>
      </c>
      <c r="K14" s="116">
        <f t="shared" si="2"/>
        <v>8</v>
      </c>
    </row>
    <row r="15" spans="1:11" ht="15" customHeight="1" x14ac:dyDescent="0.3">
      <c r="A15" s="222" t="s">
        <v>50</v>
      </c>
      <c r="B15" s="223"/>
      <c r="C15" s="223"/>
      <c r="D15" s="223"/>
      <c r="E15" s="223"/>
      <c r="F15" s="223"/>
      <c r="G15" s="223"/>
      <c r="H15" s="223"/>
      <c r="I15" s="223"/>
      <c r="J15" s="224"/>
      <c r="K15" s="91">
        <f>SUM(K10:K14)</f>
        <v>38.754274999999993</v>
      </c>
    </row>
    <row r="16" spans="1:11" ht="29.25" customHeight="1" x14ac:dyDescent="0.3">
      <c r="A16" s="213" t="s">
        <v>290</v>
      </c>
      <c r="B16" s="214"/>
      <c r="C16" s="214"/>
      <c r="D16" s="214"/>
      <c r="E16" s="214"/>
      <c r="F16" s="214"/>
      <c r="G16" s="214"/>
      <c r="H16" s="214"/>
      <c r="I16" s="214"/>
      <c r="J16" s="214"/>
      <c r="K16" s="214"/>
    </row>
    <row r="17" spans="1:11" ht="72" x14ac:dyDescent="0.3">
      <c r="A17" s="6">
        <v>1</v>
      </c>
      <c r="B17" s="3" t="s">
        <v>291</v>
      </c>
      <c r="C17" s="3" t="s">
        <v>156</v>
      </c>
      <c r="D17" s="3">
        <v>2</v>
      </c>
      <c r="E17" s="86">
        <v>499.9</v>
      </c>
      <c r="F17" s="86">
        <v>474.25</v>
      </c>
      <c r="G17" s="86">
        <v>455.33</v>
      </c>
      <c r="H17" s="121">
        <v>455.33</v>
      </c>
      <c r="I17" s="93">
        <f t="shared" ref="I17:I19" si="3">D17*H17</f>
        <v>910.66</v>
      </c>
      <c r="J17" s="124">
        <v>0.06</v>
      </c>
      <c r="K17" s="116">
        <f t="shared" ref="K17:K19" si="4">J17*I17/12</f>
        <v>4.5532999999999992</v>
      </c>
    </row>
    <row r="18" spans="1:11" ht="126" customHeight="1" x14ac:dyDescent="0.3">
      <c r="A18" s="26">
        <v>2</v>
      </c>
      <c r="B18" s="57" t="s">
        <v>292</v>
      </c>
      <c r="C18" s="15" t="s">
        <v>156</v>
      </c>
      <c r="D18" s="14">
        <v>2</v>
      </c>
      <c r="E18" s="86">
        <v>468.43</v>
      </c>
      <c r="F18" s="86">
        <v>442.9</v>
      </c>
      <c r="G18" s="86">
        <v>496.75</v>
      </c>
      <c r="H18" s="121">
        <v>442.9</v>
      </c>
      <c r="I18" s="93">
        <f t="shared" si="3"/>
        <v>885.8</v>
      </c>
      <c r="J18" s="124">
        <v>0.06</v>
      </c>
      <c r="K18" s="116">
        <f t="shared" si="4"/>
        <v>4.4289999999999994</v>
      </c>
    </row>
    <row r="19" spans="1:11" ht="99.75" customHeight="1" x14ac:dyDescent="0.3">
      <c r="A19" s="61">
        <v>3</v>
      </c>
      <c r="B19" s="31" t="s">
        <v>293</v>
      </c>
      <c r="C19" s="12" t="s">
        <v>146</v>
      </c>
      <c r="D19" s="11">
        <v>2</v>
      </c>
      <c r="E19" s="86">
        <v>62</v>
      </c>
      <c r="F19" s="86">
        <v>55.2</v>
      </c>
      <c r="G19" s="86">
        <v>66.03</v>
      </c>
      <c r="H19" s="121">
        <v>55.2</v>
      </c>
      <c r="I19" s="93">
        <f t="shared" si="3"/>
        <v>110.4</v>
      </c>
      <c r="J19" s="125">
        <v>0.06</v>
      </c>
      <c r="K19" s="116">
        <f t="shared" si="4"/>
        <v>0.55199999999999994</v>
      </c>
    </row>
    <row r="20" spans="1:11" ht="15" customHeight="1" x14ac:dyDescent="0.3">
      <c r="A20" s="222" t="s">
        <v>50</v>
      </c>
      <c r="B20" s="223"/>
      <c r="C20" s="223"/>
      <c r="D20" s="223"/>
      <c r="E20" s="223"/>
      <c r="F20" s="223"/>
      <c r="G20" s="223"/>
      <c r="H20" s="223"/>
      <c r="I20" s="223"/>
      <c r="J20" s="224"/>
      <c r="K20" s="91">
        <f>SUM(K17:K19)</f>
        <v>9.5342999999999982</v>
      </c>
    </row>
    <row r="21" spans="1:11" ht="29.25" customHeight="1" x14ac:dyDescent="0.3">
      <c r="A21" s="213" t="s">
        <v>294</v>
      </c>
      <c r="B21" s="214"/>
      <c r="C21" s="214"/>
      <c r="D21" s="214"/>
      <c r="E21" s="214"/>
      <c r="F21" s="214"/>
      <c r="G21" s="214"/>
      <c r="H21" s="214"/>
      <c r="I21" s="214"/>
      <c r="J21" s="214"/>
      <c r="K21" s="214"/>
    </row>
    <row r="22" spans="1:11" ht="43.2" x14ac:dyDescent="0.3">
      <c r="A22" s="6">
        <v>1</v>
      </c>
      <c r="B22" s="24" t="s">
        <v>295</v>
      </c>
      <c r="C22" s="3" t="s">
        <v>156</v>
      </c>
      <c r="D22" s="3">
        <v>1</v>
      </c>
      <c r="E22" s="86">
        <v>469.9</v>
      </c>
      <c r="F22" s="86">
        <v>449.89</v>
      </c>
      <c r="G22" s="86">
        <v>439</v>
      </c>
      <c r="H22" s="121">
        <v>439</v>
      </c>
      <c r="I22" s="93">
        <f t="shared" ref="I22:I24" si="5">D22*H22</f>
        <v>439</v>
      </c>
      <c r="J22" s="124">
        <v>0.09</v>
      </c>
      <c r="K22" s="116">
        <f t="shared" ref="K22:K24" si="6">J22*I22/12</f>
        <v>3.2925</v>
      </c>
    </row>
    <row r="23" spans="1:11" ht="43.2" x14ac:dyDescent="0.3">
      <c r="A23" s="6">
        <v>2</v>
      </c>
      <c r="B23" s="24" t="s">
        <v>296</v>
      </c>
      <c r="C23" s="3" t="s">
        <v>156</v>
      </c>
      <c r="D23" s="3">
        <v>1</v>
      </c>
      <c r="E23" s="86">
        <v>2280.5</v>
      </c>
      <c r="F23" s="86">
        <v>2128.12</v>
      </c>
      <c r="G23" s="86">
        <v>2193.83</v>
      </c>
      <c r="H23" s="121">
        <v>2128.12</v>
      </c>
      <c r="I23" s="93">
        <f t="shared" si="5"/>
        <v>2128.12</v>
      </c>
      <c r="J23" s="124">
        <v>0.09</v>
      </c>
      <c r="K23" s="116">
        <f>J23*I23/12</f>
        <v>15.960899999999997</v>
      </c>
    </row>
    <row r="24" spans="1:11" ht="46.5" customHeight="1" x14ac:dyDescent="0.3">
      <c r="A24" s="60">
        <v>3</v>
      </c>
      <c r="B24" s="58" t="s">
        <v>297</v>
      </c>
      <c r="C24" s="9" t="s">
        <v>156</v>
      </c>
      <c r="D24" s="9">
        <v>1</v>
      </c>
      <c r="E24" s="86">
        <v>850</v>
      </c>
      <c r="F24" s="86">
        <v>740.05</v>
      </c>
      <c r="G24" s="86">
        <v>786.9</v>
      </c>
      <c r="H24" s="121">
        <v>740.05</v>
      </c>
      <c r="I24" s="93">
        <f t="shared" si="5"/>
        <v>740.05</v>
      </c>
      <c r="J24" s="124">
        <v>0.09</v>
      </c>
      <c r="K24" s="116">
        <f t="shared" si="6"/>
        <v>5.5503749999999989</v>
      </c>
    </row>
    <row r="25" spans="1:11" ht="15" customHeight="1" x14ac:dyDescent="0.3">
      <c r="A25" s="222" t="s">
        <v>50</v>
      </c>
      <c r="B25" s="223"/>
      <c r="C25" s="223"/>
      <c r="D25" s="223"/>
      <c r="E25" s="223"/>
      <c r="F25" s="223"/>
      <c r="G25" s="223"/>
      <c r="H25" s="223"/>
      <c r="I25" s="223"/>
      <c r="J25" s="224"/>
      <c r="K25" s="91">
        <f>SUM(K22:K24)</f>
        <v>24.803774999999995</v>
      </c>
    </row>
    <row r="26" spans="1:11" x14ac:dyDescent="0.3">
      <c r="E26" s="2"/>
    </row>
    <row r="27" spans="1:11" x14ac:dyDescent="0.3">
      <c r="E27" s="2"/>
    </row>
    <row r="28" spans="1:11" x14ac:dyDescent="0.3">
      <c r="E28" s="2"/>
    </row>
    <row r="29" spans="1:11" x14ac:dyDescent="0.3">
      <c r="E29" s="2"/>
    </row>
    <row r="30" spans="1:11" x14ac:dyDescent="0.3">
      <c r="E30" s="2"/>
    </row>
    <row r="31" spans="1:11" x14ac:dyDescent="0.3">
      <c r="E31" s="2"/>
    </row>
    <row r="32" spans="1:11" x14ac:dyDescent="0.3">
      <c r="E32" s="2"/>
    </row>
    <row r="33" spans="5:5" x14ac:dyDescent="0.3">
      <c r="E33" s="2"/>
    </row>
    <row r="34" spans="5:5" x14ac:dyDescent="0.3">
      <c r="E34" s="2"/>
    </row>
    <row r="35" spans="5:5" x14ac:dyDescent="0.3">
      <c r="E35" s="2"/>
    </row>
    <row r="36" spans="5:5" x14ac:dyDescent="0.3">
      <c r="E36" s="2"/>
    </row>
    <row r="37" spans="5:5" x14ac:dyDescent="0.3">
      <c r="E37" s="2"/>
    </row>
    <row r="38" spans="5:5" x14ac:dyDescent="0.3">
      <c r="E38" s="2"/>
    </row>
    <row r="39" spans="5:5" x14ac:dyDescent="0.3">
      <c r="E39" s="2"/>
    </row>
    <row r="40" spans="5:5" x14ac:dyDescent="0.3">
      <c r="E40" s="2"/>
    </row>
    <row r="41" spans="5:5" x14ac:dyDescent="0.3">
      <c r="E41" s="2"/>
    </row>
    <row r="42" spans="5:5" x14ac:dyDescent="0.3">
      <c r="E42" s="2"/>
    </row>
    <row r="43" spans="5:5" x14ac:dyDescent="0.3">
      <c r="E43" s="2"/>
    </row>
    <row r="44" spans="5:5" x14ac:dyDescent="0.3">
      <c r="E44" s="2"/>
    </row>
    <row r="45" spans="5:5" x14ac:dyDescent="0.3">
      <c r="E45" s="2"/>
    </row>
    <row r="46" spans="5:5" x14ac:dyDescent="0.3">
      <c r="E46" s="2"/>
    </row>
    <row r="47" spans="5:5" x14ac:dyDescent="0.3">
      <c r="E47" s="2"/>
    </row>
  </sheetData>
  <mergeCells count="12">
    <mergeCell ref="A25:J25"/>
    <mergeCell ref="E5:G5"/>
    <mergeCell ref="I5:J5"/>
    <mergeCell ref="A2:K2"/>
    <mergeCell ref="A6:K6"/>
    <mergeCell ref="A9:K9"/>
    <mergeCell ref="A16:K16"/>
    <mergeCell ref="A21:K21"/>
    <mergeCell ref="I4:J4"/>
    <mergeCell ref="A8:J8"/>
    <mergeCell ref="A15:J15"/>
    <mergeCell ref="A20:J20"/>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Uniforme</vt:lpstr>
      <vt:lpstr>EPIs</vt:lpstr>
      <vt:lpstr>Materiais (insumo)</vt:lpstr>
      <vt:lpstr>Materiais (duráveis)</vt:lpstr>
      <vt:lpstr>Equipamentos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Marciel</dc:creator>
  <cp:keywords/>
  <dc:description/>
  <cp:lastModifiedBy>Marciel Rubens da Silva</cp:lastModifiedBy>
  <cp:revision/>
  <dcterms:created xsi:type="dcterms:W3CDTF">2025-08-01T18:37:25Z</dcterms:created>
  <dcterms:modified xsi:type="dcterms:W3CDTF">2026-04-08T17:41:54Z</dcterms:modified>
  <cp:category/>
  <cp:contentStatus/>
</cp:coreProperties>
</file>