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GE\04. NON\METODOLOGIAS\"/>
    </mc:Choice>
  </mc:AlternateContent>
  <bookViews>
    <workbookView xWindow="0" yWindow="0" windowWidth="28800" windowHeight="12435"/>
  </bookViews>
  <sheets>
    <sheet name="Ciclo de Demandas" sheetId="3" r:id="rId1"/>
    <sheet name="Critérios" sheetId="1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" l="1"/>
  <c r="M6" i="3"/>
  <c r="K6" i="3"/>
  <c r="I6" i="3"/>
  <c r="G6" i="3"/>
  <c r="B27" i="3" l="1"/>
  <c r="B28" i="3"/>
  <c r="B29" i="3"/>
  <c r="B30" i="3"/>
  <c r="B31" i="3"/>
  <c r="B32" i="3"/>
  <c r="B33" i="3"/>
  <c r="B34" i="3"/>
  <c r="B35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P9" i="3" l="1"/>
  <c r="P14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K35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C26" i="1"/>
  <c r="C25" i="1"/>
  <c r="P13" i="3" l="1"/>
  <c r="P15" i="3"/>
  <c r="P12" i="3"/>
  <c r="P11" i="3"/>
  <c r="P10" i="3"/>
  <c r="P7" i="3"/>
  <c r="P8" i="3"/>
</calcChain>
</file>

<file path=xl/sharedStrings.xml><?xml version="1.0" encoding="utf-8"?>
<sst xmlns="http://schemas.openxmlformats.org/spreadsheetml/2006/main" count="74" uniqueCount="52">
  <si>
    <t>Critérios de Priorização das Demandas de Mapeamento de Processos</t>
  </si>
  <si>
    <t>Critério</t>
  </si>
  <si>
    <t>Descrição</t>
  </si>
  <si>
    <t>Pontuação</t>
  </si>
  <si>
    <t>Grau de Relacionamento aos Macroprocessos</t>
  </si>
  <si>
    <t>Data de Atualização</t>
  </si>
  <si>
    <t>Relação a sistemas de automação aplicáveis ao CNMP</t>
  </si>
  <si>
    <t>Objetivo</t>
  </si>
  <si>
    <t>Estabelecer a pontuação maior aos processos que tenham maior relação com os objetivos estratégicos do CNMP, também priorizando as atividades finalísticas ou gerenciais, em função das atividades meio (de apoio).</t>
  </si>
  <si>
    <t>Priorizar os processos que ainda não foram contemplados pelo Mapeamento de Processos.</t>
  </si>
  <si>
    <t>Priorizar os processos que já estiverem relacionados à automatização de processos por meio de sistemas.</t>
  </si>
  <si>
    <t xml:space="preserve">Natureza da Demanda </t>
  </si>
  <si>
    <t>Até 3 atores</t>
  </si>
  <si>
    <t>4 a 5 atores</t>
  </si>
  <si>
    <t>6 ou mais atores</t>
  </si>
  <si>
    <t>Quantidade de Unidades Atoras do Processo</t>
  </si>
  <si>
    <t>Conforme a complexidade da tarefa a ser realizada pelo NON, focando priorizar as atividades já desenvolvidas pelos líderes de melhoria, ou em andamento.</t>
  </si>
  <si>
    <t>Pontuação Máxima</t>
  </si>
  <si>
    <t>Pontuação Mínima</t>
  </si>
  <si>
    <t>Sem relação aos Macroprocessos</t>
  </si>
  <si>
    <t>Sem relação a sistemas de automação</t>
  </si>
  <si>
    <t>Cadastro das Demandas - Ciclos</t>
  </si>
  <si>
    <t>Data</t>
  </si>
  <si>
    <t>Processo</t>
  </si>
  <si>
    <t>Relação a Macroprocessos</t>
  </si>
  <si>
    <t>Data Atualização</t>
  </si>
  <si>
    <t>Sistemas de Automação</t>
  </si>
  <si>
    <t>Unidades Atoras</t>
  </si>
  <si>
    <t>PT</t>
  </si>
  <si>
    <t>TOTAL</t>
  </si>
  <si>
    <t>PRIORIDADE</t>
  </si>
  <si>
    <t>Unidade Demandante</t>
  </si>
  <si>
    <t>Entrada</t>
  </si>
  <si>
    <t>DIRETO Finalísticos ou Gerenciais</t>
  </si>
  <si>
    <t>DIRETO Meio</t>
  </si>
  <si>
    <t>INDIRETO Finalísticos ou Gerenciais</t>
  </si>
  <si>
    <t>INDIRETO Meio</t>
  </si>
  <si>
    <t>Sem relação</t>
  </si>
  <si>
    <t>Nunca Mapeado</t>
  </si>
  <si>
    <t>Há mais de 2 anos</t>
  </si>
  <si>
    <t>De 1 a 2 anos atrás</t>
  </si>
  <si>
    <t>Há menos de 1 ano</t>
  </si>
  <si>
    <t>Implementado últ. 12 meses</t>
  </si>
  <si>
    <t>Já utilizados há mais de 12 meses</t>
  </si>
  <si>
    <t>Sem relação a sistemas</t>
  </si>
  <si>
    <t>Natureza da Demanda</t>
  </si>
  <si>
    <t>CRITÉRIOS E PONTUAÇÃO</t>
  </si>
  <si>
    <t>A ser implem. Próx.12 meses</t>
  </si>
  <si>
    <t>Validação de alteração feita pela Unidade</t>
  </si>
  <si>
    <t>NON - Estudo de Oportunidades de Melhoria</t>
  </si>
  <si>
    <t>NON - Mapeamento Completo</t>
  </si>
  <si>
    <t>Conforme a quantidade de atores beneficiados diretamente pelo trabalho, portanto, quanto mais atores, maior a pontuação.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</si>
</sst>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6" xfId="0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0" fillId="0" borderId="0" xfId="0" applyNumberFormat="1"/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right" vertical="center" wrapText="1"/>
    </xf>
    <xf numFmtId="0" fontId="1" fillId="3" borderId="1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225622</xdr:colOff>
      <xdr:row>0</xdr:row>
      <xdr:rowOff>0</xdr:rowOff>
    </xdr:from>
    <xdr:to>
      <xdr:col>15</xdr:col>
      <xdr:colOff>302417</xdr:colOff>
      <xdr:row>2</xdr:row>
      <xdr:rowOff>161925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647" y="0"/>
          <a:ext cx="1391245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2505075</xdr:colOff>
      <xdr:row>0</xdr:row>
      <xdr:rowOff>0</xdr:rowOff>
    </xdr:from>
    <xdr:to>
      <xdr:col>2</xdr:col>
      <xdr:colOff>559593</xdr:colOff>
      <xdr:row>2</xdr:row>
      <xdr:rowOff>114300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0"/>
          <a:ext cx="146446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selection activeCell="C6" sqref="C6"/>
    </sheetView>
  </sheetViews>
  <sheetFormatPr defaultRowHeight="15" x14ac:dyDescent="0.25"/>
  <cols>
    <col min="1" max="1" width="7.7109375" bestFit="1" customWidth="1"/>
    <col min="2" max="2" width="12.85546875" customWidth="1"/>
    <col min="3" max="3" width="10.7109375" style="35" customWidth="1"/>
    <col min="4" max="4" width="29.28515625" customWidth="1"/>
    <col min="5" max="5" width="13" customWidth="1"/>
    <col min="6" max="6" width="19" style="2" customWidth="1"/>
    <col min="7" max="7" width="3.140625" style="2" bestFit="1" customWidth="1"/>
    <col min="8" max="8" width="16.42578125" customWidth="1"/>
    <col min="9" max="9" width="3.140625" bestFit="1" customWidth="1"/>
    <col min="10" max="10" width="20.5703125" customWidth="1"/>
    <col min="11" max="11" width="3.140625" bestFit="1" customWidth="1"/>
    <col min="12" max="12" width="18.140625" bestFit="1" customWidth="1"/>
    <col min="13" max="13" width="3.140625" bestFit="1" customWidth="1"/>
    <col min="14" max="14" width="16.5703125" customWidth="1"/>
    <col min="15" max="15" width="3.140625" bestFit="1" customWidth="1"/>
    <col min="16" max="16" width="6" customWidth="1"/>
    <col min="17" max="17" width="11.85546875" bestFit="1" customWidth="1"/>
  </cols>
  <sheetData>
    <row r="1" spans="1:16" x14ac:dyDescent="0.25">
      <c r="A1" s="51"/>
      <c r="B1" s="51"/>
      <c r="C1" s="51"/>
      <c r="D1" s="51"/>
      <c r="E1" s="51"/>
      <c r="F1" s="52"/>
      <c r="G1" s="52"/>
      <c r="H1" s="51"/>
      <c r="I1" s="51"/>
      <c r="J1" s="51"/>
      <c r="K1" s="51"/>
      <c r="L1" s="51"/>
      <c r="M1" s="51"/>
      <c r="N1" s="51"/>
      <c r="O1" s="51"/>
      <c r="P1" s="51"/>
    </row>
    <row r="2" spans="1:16" x14ac:dyDescent="0.25">
      <c r="A2" s="58" t="s">
        <v>21</v>
      </c>
      <c r="B2" s="58"/>
      <c r="C2" s="58"/>
      <c r="D2" s="58"/>
      <c r="E2" s="58"/>
      <c r="F2" s="52"/>
      <c r="G2" s="53"/>
      <c r="H2" s="51"/>
      <c r="I2" s="51"/>
      <c r="J2" s="51"/>
      <c r="K2" s="51"/>
      <c r="L2" s="51"/>
      <c r="M2" s="51"/>
      <c r="N2" s="51"/>
      <c r="O2" s="51"/>
      <c r="P2" s="51"/>
    </row>
    <row r="3" spans="1:16" x14ac:dyDescent="0.25">
      <c r="A3" s="51"/>
      <c r="B3" s="51"/>
      <c r="C3" s="53"/>
      <c r="D3" s="53"/>
      <c r="E3" s="53"/>
      <c r="F3" s="53"/>
      <c r="G3" s="53"/>
      <c r="H3" s="51"/>
      <c r="I3" s="51"/>
      <c r="J3" s="51"/>
      <c r="K3" s="51"/>
      <c r="L3" s="51"/>
      <c r="M3" s="51"/>
      <c r="N3" s="51"/>
      <c r="O3" s="51"/>
      <c r="P3" s="51"/>
    </row>
    <row r="4" spans="1:16" x14ac:dyDescent="0.25">
      <c r="A4" s="51"/>
      <c r="B4" s="51"/>
      <c r="C4" s="51"/>
      <c r="D4" s="51"/>
      <c r="E4" s="51"/>
      <c r="F4" s="56" t="s">
        <v>46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30" x14ac:dyDescent="0.25">
      <c r="A5" s="40" t="s">
        <v>32</v>
      </c>
      <c r="B5" s="40" t="s">
        <v>30</v>
      </c>
      <c r="C5" s="40" t="s">
        <v>22</v>
      </c>
      <c r="D5" s="40" t="s">
        <v>23</v>
      </c>
      <c r="E5" s="39" t="s">
        <v>31</v>
      </c>
      <c r="F5" s="39" t="s">
        <v>24</v>
      </c>
      <c r="G5" s="39" t="s">
        <v>28</v>
      </c>
      <c r="H5" s="39" t="s">
        <v>25</v>
      </c>
      <c r="I5" s="39" t="s">
        <v>28</v>
      </c>
      <c r="J5" s="39" t="s">
        <v>26</v>
      </c>
      <c r="K5" s="39" t="s">
        <v>28</v>
      </c>
      <c r="L5" s="39" t="s">
        <v>45</v>
      </c>
      <c r="M5" s="39" t="s">
        <v>28</v>
      </c>
      <c r="N5" s="39" t="s">
        <v>27</v>
      </c>
      <c r="O5" s="40" t="s">
        <v>28</v>
      </c>
      <c r="P5" s="40" t="s">
        <v>29</v>
      </c>
    </row>
    <row r="6" spans="1:16" x14ac:dyDescent="0.25">
      <c r="A6" s="41">
        <v>1</v>
      </c>
      <c r="B6" s="42"/>
      <c r="C6" s="34"/>
      <c r="D6" s="5"/>
      <c r="E6" s="5"/>
      <c r="F6" s="47"/>
      <c r="G6" s="47" t="str">
        <f>IF(F6="","",VLOOKUP(F6,Critérios!$B$5:$C$23,2,FALSE))</f>
        <v/>
      </c>
      <c r="H6" s="47"/>
      <c r="I6" s="47" t="str">
        <f>IF(H6="","",VLOOKUP(H6,Critérios!$B$5:$C$23,2,FALSE))</f>
        <v/>
      </c>
      <c r="J6" s="47"/>
      <c r="K6" s="47" t="str">
        <f>IF(J6="","",VLOOKUP(J6,Critérios!$B$5:$C$23,2,FALSE))</f>
        <v/>
      </c>
      <c r="L6" s="47"/>
      <c r="M6" s="47" t="str">
        <f>IF(L6="","",VLOOKUP(L6,Critérios!$B$5:$C$23,2,FALSE))</f>
        <v/>
      </c>
      <c r="N6" s="47"/>
      <c r="O6" s="47" t="str">
        <f>IF(N6="","",VLOOKUP(N6,Critérios!$B$5:$C$23,2,FALSE))</f>
        <v/>
      </c>
      <c r="P6" s="48"/>
    </row>
    <row r="7" spans="1:16" x14ac:dyDescent="0.25">
      <c r="A7" s="41">
        <v>2</v>
      </c>
      <c r="B7" s="42" t="str">
        <f t="shared" ref="B7:B35" si="0">IF(D7="","",_xlfn.RANK.EQ(P7,$P$6:$P$15,0))</f>
        <v/>
      </c>
      <c r="C7" s="34"/>
      <c r="D7" s="5"/>
      <c r="E7" s="5"/>
      <c r="F7" s="47"/>
      <c r="G7" s="47" t="str">
        <f>IF(F7="","",VLOOKUP(F7,Critérios!$B$5:$C$23,2,FALSE))</f>
        <v/>
      </c>
      <c r="H7" s="47"/>
      <c r="I7" s="47" t="str">
        <f>IF(H7="","",VLOOKUP(H7,Critérios!$B$5:$C$23,2,FALSE))</f>
        <v/>
      </c>
      <c r="J7" s="47"/>
      <c r="K7" s="47" t="str">
        <f>IF(J7="","",VLOOKUP(J7,Critérios!$B$5:$C$23,2,FALSE))</f>
        <v/>
      </c>
      <c r="L7" s="47"/>
      <c r="M7" s="47" t="str">
        <f>IF(L7="","",VLOOKUP(L7,Critérios!$B$5:$C$23,2,FALSE))</f>
        <v/>
      </c>
      <c r="N7" s="47"/>
      <c r="O7" s="47" t="str">
        <f>IF(N7="","",VLOOKUP(N7,Critérios!$B$5:$C$23,2,FALSE))</f>
        <v/>
      </c>
      <c r="P7" s="48" t="str">
        <f t="shared" ref="P7:P35" si="1">IF(D7="","",SUM(G7:O7))</f>
        <v/>
      </c>
    </row>
    <row r="8" spans="1:16" x14ac:dyDescent="0.25">
      <c r="A8" s="41">
        <v>3</v>
      </c>
      <c r="B8" s="42" t="str">
        <f t="shared" si="0"/>
        <v/>
      </c>
      <c r="C8" s="34"/>
      <c r="D8" s="5"/>
      <c r="E8" s="5"/>
      <c r="F8" s="47"/>
      <c r="G8" s="47" t="str">
        <f>IF(F8="","",VLOOKUP(F8,Critérios!$B$5:$C$23,2,FALSE))</f>
        <v/>
      </c>
      <c r="H8" s="47"/>
      <c r="I8" s="47" t="str">
        <f>IF(H8="","",VLOOKUP(H8,Critérios!$B$5:$C$23,2,FALSE))</f>
        <v/>
      </c>
      <c r="J8" s="47"/>
      <c r="K8" s="47" t="str">
        <f>IF(J8="","",VLOOKUP(J8,Critérios!$B$5:$C$23,2,FALSE))</f>
        <v/>
      </c>
      <c r="L8" s="47"/>
      <c r="M8" s="47" t="str">
        <f>IF(L8="","",VLOOKUP(L8,Critérios!$B$5:$C$23,2,FALSE))</f>
        <v/>
      </c>
      <c r="N8" s="47"/>
      <c r="O8" s="47" t="str">
        <f>IF(N8="","",VLOOKUP(N8,Critérios!$B$5:$C$23,2,FALSE))</f>
        <v/>
      </c>
      <c r="P8" s="48" t="str">
        <f t="shared" si="1"/>
        <v/>
      </c>
    </row>
    <row r="9" spans="1:16" x14ac:dyDescent="0.25">
      <c r="A9" s="41">
        <v>4</v>
      </c>
      <c r="B9" s="42" t="str">
        <f t="shared" si="0"/>
        <v/>
      </c>
      <c r="C9" s="34"/>
      <c r="D9" s="5"/>
      <c r="E9" s="5"/>
      <c r="F9" s="47"/>
      <c r="G9" s="47" t="str">
        <f>IF(F9="","",VLOOKUP(F9,Critérios!$B$5:$C$23,2,FALSE))</f>
        <v/>
      </c>
      <c r="H9" s="47"/>
      <c r="I9" s="47" t="str">
        <f>IF(H9="","",VLOOKUP(H9,Critérios!$B$5:$C$23,2,FALSE))</f>
        <v/>
      </c>
      <c r="J9" s="47"/>
      <c r="K9" s="47" t="str">
        <f>IF(J9="","",VLOOKUP(J9,Critérios!$B$5:$C$23,2,FALSE))</f>
        <v/>
      </c>
      <c r="L9" s="47"/>
      <c r="M9" s="47" t="str">
        <f>IF(L9="","",VLOOKUP(L9,Critérios!$B$5:$C$23,2,FALSE))</f>
        <v/>
      </c>
      <c r="N9" s="47"/>
      <c r="O9" s="47" t="str">
        <f>IF(N9="","",VLOOKUP(N9,Critérios!$B$5:$C$23,2,FALSE))</f>
        <v/>
      </c>
      <c r="P9" s="48" t="str">
        <f t="shared" si="1"/>
        <v/>
      </c>
    </row>
    <row r="10" spans="1:16" x14ac:dyDescent="0.25">
      <c r="A10" s="41">
        <v>5</v>
      </c>
      <c r="B10" s="42" t="str">
        <f t="shared" si="0"/>
        <v/>
      </c>
      <c r="C10" s="34"/>
      <c r="D10" s="5"/>
      <c r="E10" s="5"/>
      <c r="F10" s="47"/>
      <c r="G10" s="47" t="str">
        <f>IF(F10="","",VLOOKUP(F10,Critérios!$B$5:$C$23,2,FALSE))</f>
        <v/>
      </c>
      <c r="H10" s="47"/>
      <c r="I10" s="47" t="str">
        <f>IF(H10="","",VLOOKUP(H10,Critérios!$B$5:$C$23,2,FALSE))</f>
        <v/>
      </c>
      <c r="J10" s="47"/>
      <c r="K10" s="47" t="str">
        <f>IF(J10="","",VLOOKUP(J10,Critérios!$B$5:$C$23,2,FALSE))</f>
        <v/>
      </c>
      <c r="L10" s="47"/>
      <c r="M10" s="47" t="str">
        <f>IF(L10="","",VLOOKUP(L10,Critérios!$B$5:$C$23,2,FALSE))</f>
        <v/>
      </c>
      <c r="N10" s="47"/>
      <c r="O10" s="47" t="str">
        <f>IF(N10="","",VLOOKUP(N10,Critérios!$B$5:$C$23,2,FALSE))</f>
        <v/>
      </c>
      <c r="P10" s="48" t="str">
        <f t="shared" si="1"/>
        <v/>
      </c>
    </row>
    <row r="11" spans="1:16" x14ac:dyDescent="0.25">
      <c r="A11" s="41">
        <v>6</v>
      </c>
      <c r="B11" s="42" t="str">
        <f t="shared" si="0"/>
        <v/>
      </c>
      <c r="C11" s="36"/>
      <c r="D11" s="5"/>
      <c r="E11" s="5"/>
      <c r="F11" s="47"/>
      <c r="G11" s="47" t="str">
        <f>IF(F11="","",VLOOKUP(F11,Critérios!$B$5:$C$23,2,FALSE))</f>
        <v/>
      </c>
      <c r="H11" s="47"/>
      <c r="I11" s="47" t="str">
        <f>IF(H11="","",VLOOKUP(H11,Critérios!$B$5:$C$23,2,FALSE))</f>
        <v/>
      </c>
      <c r="J11" s="47"/>
      <c r="K11" s="47" t="str">
        <f>IF(J11="","",VLOOKUP(J11,Critérios!$B$5:$C$23,2,FALSE))</f>
        <v/>
      </c>
      <c r="L11" s="47"/>
      <c r="M11" s="47" t="str">
        <f>IF(L11="","",VLOOKUP(L11,Critérios!$B$5:$C$23,2,FALSE))</f>
        <v/>
      </c>
      <c r="N11" s="47"/>
      <c r="O11" s="47" t="str">
        <f>IF(N11="","",VLOOKUP(N11,Critérios!$B$5:$C$23,2,FALSE))</f>
        <v/>
      </c>
      <c r="P11" s="48" t="str">
        <f t="shared" si="1"/>
        <v/>
      </c>
    </row>
    <row r="12" spans="1:16" x14ac:dyDescent="0.25">
      <c r="A12" s="41">
        <v>7</v>
      </c>
      <c r="B12" s="42" t="str">
        <f t="shared" si="0"/>
        <v/>
      </c>
      <c r="C12" s="36"/>
      <c r="D12" s="5"/>
      <c r="E12" s="5"/>
      <c r="F12" s="47"/>
      <c r="G12" s="47" t="str">
        <f>IF(F12="","",VLOOKUP(F12,Critérios!$B$5:$C$23,2,FALSE))</f>
        <v/>
      </c>
      <c r="H12" s="47"/>
      <c r="I12" s="47" t="str">
        <f>IF(H12="","",VLOOKUP(H12,Critérios!$B$5:$C$23,2,FALSE))</f>
        <v/>
      </c>
      <c r="J12" s="47"/>
      <c r="K12" s="47" t="str">
        <f>IF(J12="","",VLOOKUP(J12,Critérios!$B$5:$C$23,2,FALSE))</f>
        <v/>
      </c>
      <c r="L12" s="47"/>
      <c r="M12" s="47" t="str">
        <f>IF(L12="","",VLOOKUP(L12,Critérios!$B$5:$C$23,2,FALSE))</f>
        <v/>
      </c>
      <c r="N12" s="47"/>
      <c r="O12" s="47" t="str">
        <f>IF(N12="","",VLOOKUP(N12,Critérios!$B$5:$C$23,2,FALSE))</f>
        <v/>
      </c>
      <c r="P12" s="48" t="str">
        <f t="shared" si="1"/>
        <v/>
      </c>
    </row>
    <row r="13" spans="1:16" x14ac:dyDescent="0.25">
      <c r="A13" s="41">
        <v>8</v>
      </c>
      <c r="B13" s="42" t="str">
        <f t="shared" si="0"/>
        <v/>
      </c>
      <c r="C13" s="36"/>
      <c r="D13" s="5"/>
      <c r="E13" s="5"/>
      <c r="F13" s="47"/>
      <c r="G13" s="47" t="str">
        <f>IF(F13="","",VLOOKUP(F13,Critérios!$B$5:$C$23,2,FALSE))</f>
        <v/>
      </c>
      <c r="H13" s="47"/>
      <c r="I13" s="47" t="str">
        <f>IF(H13="","",VLOOKUP(H13,Critérios!$B$5:$C$23,2,FALSE))</f>
        <v/>
      </c>
      <c r="J13" s="47"/>
      <c r="K13" s="47" t="str">
        <f>IF(J13="","",VLOOKUP(J13,Critérios!$B$5:$C$23,2,FALSE))</f>
        <v/>
      </c>
      <c r="L13" s="47"/>
      <c r="M13" s="47" t="str">
        <f>IF(L13="","",VLOOKUP(L13,Critérios!$B$5:$C$23,2,FALSE))</f>
        <v/>
      </c>
      <c r="N13" s="47"/>
      <c r="O13" s="47" t="str">
        <f>IF(N13="","",VLOOKUP(N13,Critérios!$B$5:$C$23,2,FALSE))</f>
        <v/>
      </c>
      <c r="P13" s="48" t="str">
        <f t="shared" si="1"/>
        <v/>
      </c>
    </row>
    <row r="14" spans="1:16" x14ac:dyDescent="0.25">
      <c r="A14" s="41">
        <v>9</v>
      </c>
      <c r="B14" s="42" t="str">
        <f t="shared" si="0"/>
        <v/>
      </c>
      <c r="C14" s="37"/>
      <c r="D14" s="38"/>
      <c r="E14" s="38"/>
      <c r="F14" s="47"/>
      <c r="G14" s="47" t="str">
        <f>IF(F14="","",VLOOKUP(F14,Critérios!$B$5:$C$23,2,FALSE))</f>
        <v/>
      </c>
      <c r="H14" s="47"/>
      <c r="I14" s="47" t="str">
        <f>IF(H14="","",VLOOKUP(H14,Critérios!$B$5:$C$23,2,FALSE))</f>
        <v/>
      </c>
      <c r="J14" s="47"/>
      <c r="K14" s="47" t="str">
        <f>IF(J14="","",VLOOKUP(J14,Critérios!$B$5:$C$23,2,FALSE))</f>
        <v/>
      </c>
      <c r="L14" s="47"/>
      <c r="M14" s="47" t="str">
        <f>IF(L14="","",VLOOKUP(L14,Critérios!$B$5:$C$23,2,FALSE))</f>
        <v/>
      </c>
      <c r="N14" s="47"/>
      <c r="O14" s="47" t="str">
        <f>IF(N14="","",VLOOKUP(N14,Critérios!$B$5:$C$23,2,FALSE))</f>
        <v/>
      </c>
      <c r="P14" s="48" t="str">
        <f t="shared" si="1"/>
        <v/>
      </c>
    </row>
    <row r="15" spans="1:16" x14ac:dyDescent="0.25">
      <c r="A15" s="41">
        <v>10</v>
      </c>
      <c r="B15" s="42" t="str">
        <f t="shared" si="0"/>
        <v/>
      </c>
      <c r="C15" s="43"/>
      <c r="D15" s="42"/>
      <c r="E15" s="42"/>
      <c r="F15" s="47"/>
      <c r="G15" s="47" t="str">
        <f>IF(F15="","",VLOOKUP(F15,Critérios!$B$5:$C$23,2,FALSE))</f>
        <v/>
      </c>
      <c r="H15" s="47"/>
      <c r="I15" s="47" t="str">
        <f>IF(H15="","",VLOOKUP(H15,Critérios!$B$5:$C$23,2,FALSE))</f>
        <v/>
      </c>
      <c r="J15" s="47"/>
      <c r="K15" s="47" t="str">
        <f>IF(J15="","",VLOOKUP(J15,Critérios!$B$5:$C$23,2,FALSE))</f>
        <v/>
      </c>
      <c r="L15" s="47"/>
      <c r="M15" s="47" t="str">
        <f>IF(L15="","",VLOOKUP(L15,Critérios!$B$5:$C$23,2,FALSE))</f>
        <v/>
      </c>
      <c r="N15" s="47"/>
      <c r="O15" s="47" t="str">
        <f>IF(N15="","",VLOOKUP(N15,Critérios!$B$5:$C$23,2,FALSE))</f>
        <v/>
      </c>
      <c r="P15" s="48" t="str">
        <f t="shared" si="1"/>
        <v/>
      </c>
    </row>
    <row r="16" spans="1:16" x14ac:dyDescent="0.25">
      <c r="A16" s="44">
        <v>11</v>
      </c>
      <c r="B16" s="45" t="str">
        <f t="shared" si="0"/>
        <v/>
      </c>
      <c r="C16" s="46"/>
      <c r="D16" s="45"/>
      <c r="E16" s="45"/>
      <c r="F16" s="49"/>
      <c r="G16" s="49" t="str">
        <f>IF(F16="","",VLOOKUP(F16,Critérios!$B$5:$C$23,2,FALSE))</f>
        <v/>
      </c>
      <c r="H16" s="49"/>
      <c r="I16" s="49" t="str">
        <f>IF(H16="","",VLOOKUP(H16,Critérios!$B$5:$C$23,2,FALSE))</f>
        <v/>
      </c>
      <c r="J16" s="49"/>
      <c r="K16" s="49" t="str">
        <f>IF(J16="","",VLOOKUP(J16,Critérios!$B$5:$C$23,2,FALSE))</f>
        <v/>
      </c>
      <c r="L16" s="49"/>
      <c r="M16" s="49" t="str">
        <f>IF(L16="","",VLOOKUP(L16,Critérios!$B$5:$C$23,2,FALSE))</f>
        <v/>
      </c>
      <c r="N16" s="49"/>
      <c r="O16" s="49" t="str">
        <f>IF(N16="","",VLOOKUP(N16,Critérios!$B$5:$C$23,2,FALSE))</f>
        <v/>
      </c>
      <c r="P16" s="50" t="str">
        <f t="shared" si="1"/>
        <v/>
      </c>
    </row>
    <row r="17" spans="1:16" x14ac:dyDescent="0.25">
      <c r="A17" s="44">
        <v>12</v>
      </c>
      <c r="B17" s="45" t="str">
        <f t="shared" si="0"/>
        <v/>
      </c>
      <c r="C17" s="46"/>
      <c r="D17" s="45"/>
      <c r="E17" s="45"/>
      <c r="F17" s="49"/>
      <c r="G17" s="49" t="str">
        <f>IF(F17="","",VLOOKUP(F17,Critérios!$B$5:$C$23,2,FALSE))</f>
        <v/>
      </c>
      <c r="H17" s="49"/>
      <c r="I17" s="49" t="str">
        <f>IF(H17="","",VLOOKUP(H17,Critérios!$B$5:$C$23,2,FALSE))</f>
        <v/>
      </c>
      <c r="J17" s="49"/>
      <c r="K17" s="49" t="str">
        <f>IF(J17="","",VLOOKUP(J17,Critérios!$B$5:$C$23,2,FALSE))</f>
        <v/>
      </c>
      <c r="L17" s="49"/>
      <c r="M17" s="49" t="str">
        <f>IF(L17="","",VLOOKUP(L17,Critérios!$B$5:$C$23,2,FALSE))</f>
        <v/>
      </c>
      <c r="N17" s="49"/>
      <c r="O17" s="49" t="str">
        <f>IF(N17="","",VLOOKUP(N17,Critérios!$B$5:$C$23,2,FALSE))</f>
        <v/>
      </c>
      <c r="P17" s="50" t="str">
        <f t="shared" si="1"/>
        <v/>
      </c>
    </row>
    <row r="18" spans="1:16" x14ac:dyDescent="0.25">
      <c r="A18" s="44">
        <v>13</v>
      </c>
      <c r="B18" s="45" t="str">
        <f t="shared" si="0"/>
        <v/>
      </c>
      <c r="C18" s="46"/>
      <c r="D18" s="45"/>
      <c r="E18" s="45"/>
      <c r="F18" s="49"/>
      <c r="G18" s="49" t="str">
        <f>IF(F18="","",VLOOKUP(F18,Critérios!$B$5:$C$23,2,FALSE))</f>
        <v/>
      </c>
      <c r="H18" s="49"/>
      <c r="I18" s="49" t="str">
        <f>IF(H18="","",VLOOKUP(H18,Critérios!$B$5:$C$23,2,FALSE))</f>
        <v/>
      </c>
      <c r="J18" s="49"/>
      <c r="K18" s="49" t="str">
        <f>IF(J18="","",VLOOKUP(J18,Critérios!$B$5:$C$23,2,FALSE))</f>
        <v/>
      </c>
      <c r="L18" s="49"/>
      <c r="M18" s="49" t="str">
        <f>IF(L18="","",VLOOKUP(L18,Critérios!$B$5:$C$23,2,FALSE))</f>
        <v/>
      </c>
      <c r="N18" s="49"/>
      <c r="O18" s="49" t="str">
        <f>IF(N18="","",VLOOKUP(N18,Critérios!$B$5:$C$23,2,FALSE))</f>
        <v/>
      </c>
      <c r="P18" s="50" t="str">
        <f t="shared" si="1"/>
        <v/>
      </c>
    </row>
    <row r="19" spans="1:16" x14ac:dyDescent="0.25">
      <c r="A19" s="44">
        <v>14</v>
      </c>
      <c r="B19" s="45" t="str">
        <f t="shared" si="0"/>
        <v/>
      </c>
      <c r="C19" s="46"/>
      <c r="D19" s="45"/>
      <c r="E19" s="45"/>
      <c r="F19" s="49"/>
      <c r="G19" s="49" t="str">
        <f>IF(F19="","",VLOOKUP(F19,Critérios!$B$5:$C$23,2,FALSE))</f>
        <v/>
      </c>
      <c r="H19" s="49"/>
      <c r="I19" s="49" t="str">
        <f>IF(H19="","",VLOOKUP(H19,Critérios!$B$5:$C$23,2,FALSE))</f>
        <v/>
      </c>
      <c r="J19" s="49"/>
      <c r="K19" s="49" t="str">
        <f>IF(J19="","",VLOOKUP(J19,Critérios!$B$5:$C$23,2,FALSE))</f>
        <v/>
      </c>
      <c r="L19" s="49"/>
      <c r="M19" s="49" t="str">
        <f>IF(L19="","",VLOOKUP(L19,Critérios!$B$5:$C$23,2,FALSE))</f>
        <v/>
      </c>
      <c r="N19" s="49"/>
      <c r="O19" s="49" t="str">
        <f>IF(N19="","",VLOOKUP(N19,Critérios!$B$5:$C$23,2,FALSE))</f>
        <v/>
      </c>
      <c r="P19" s="50" t="str">
        <f t="shared" si="1"/>
        <v/>
      </c>
    </row>
    <row r="20" spans="1:16" x14ac:dyDescent="0.25">
      <c r="A20" s="44">
        <v>15</v>
      </c>
      <c r="B20" s="45" t="str">
        <f t="shared" si="0"/>
        <v/>
      </c>
      <c r="C20" s="46"/>
      <c r="D20" s="45"/>
      <c r="E20" s="45"/>
      <c r="F20" s="49"/>
      <c r="G20" s="49" t="str">
        <f>IF(F20="","",VLOOKUP(F20,Critérios!$B$5:$C$23,2,FALSE))</f>
        <v/>
      </c>
      <c r="H20" s="49"/>
      <c r="I20" s="49" t="str">
        <f>IF(H20="","",VLOOKUP(H20,Critérios!$B$5:$C$23,2,FALSE))</f>
        <v/>
      </c>
      <c r="J20" s="49"/>
      <c r="K20" s="49" t="str">
        <f>IF(J20="","",VLOOKUP(J20,Critérios!$B$5:$C$23,2,FALSE))</f>
        <v/>
      </c>
      <c r="L20" s="49"/>
      <c r="M20" s="49" t="str">
        <f>IF(L20="","",VLOOKUP(L20,Critérios!$B$5:$C$23,2,FALSE))</f>
        <v/>
      </c>
      <c r="N20" s="49"/>
      <c r="O20" s="49" t="str">
        <f>IF(N20="","",VLOOKUP(N20,Critérios!$B$5:$C$23,2,FALSE))</f>
        <v/>
      </c>
      <c r="P20" s="50" t="str">
        <f t="shared" si="1"/>
        <v/>
      </c>
    </row>
    <row r="21" spans="1:16" x14ac:dyDescent="0.25">
      <c r="A21" s="44">
        <v>16</v>
      </c>
      <c r="B21" s="45" t="str">
        <f t="shared" si="0"/>
        <v/>
      </c>
      <c r="C21" s="46"/>
      <c r="D21" s="45"/>
      <c r="E21" s="45"/>
      <c r="F21" s="49"/>
      <c r="G21" s="49" t="str">
        <f>IF(F21="","",VLOOKUP(F21,Critérios!$B$5:$C$23,2,FALSE))</f>
        <v/>
      </c>
      <c r="H21" s="49"/>
      <c r="I21" s="49" t="str">
        <f>IF(H21="","",VLOOKUP(H21,Critérios!$B$5:$C$23,2,FALSE))</f>
        <v/>
      </c>
      <c r="J21" s="49"/>
      <c r="K21" s="49" t="str">
        <f>IF(J21="","",VLOOKUP(J21,Critérios!$B$5:$C$23,2,FALSE))</f>
        <v/>
      </c>
      <c r="L21" s="49"/>
      <c r="M21" s="49" t="str">
        <f>IF(L21="","",VLOOKUP(L21,Critérios!$B$5:$C$23,2,FALSE))</f>
        <v/>
      </c>
      <c r="N21" s="49"/>
      <c r="O21" s="49" t="str">
        <f>IF(N21="","",VLOOKUP(N21,Critérios!$B$5:$C$23,2,FALSE))</f>
        <v/>
      </c>
      <c r="P21" s="50" t="str">
        <f t="shared" si="1"/>
        <v/>
      </c>
    </row>
    <row r="22" spans="1:16" x14ac:dyDescent="0.25">
      <c r="A22" s="44">
        <v>17</v>
      </c>
      <c r="B22" s="45" t="str">
        <f t="shared" si="0"/>
        <v/>
      </c>
      <c r="C22" s="46"/>
      <c r="D22" s="45"/>
      <c r="E22" s="45"/>
      <c r="F22" s="49"/>
      <c r="G22" s="49" t="str">
        <f>IF(F22="","",VLOOKUP(F22,Critérios!$B$5:$C$23,2,FALSE))</f>
        <v/>
      </c>
      <c r="H22" s="49"/>
      <c r="I22" s="49" t="str">
        <f>IF(H22="","",VLOOKUP(H22,Critérios!$B$5:$C$23,2,FALSE))</f>
        <v/>
      </c>
      <c r="J22" s="49"/>
      <c r="K22" s="49" t="str">
        <f>IF(J22="","",VLOOKUP(J22,Critérios!$B$5:$C$23,2,FALSE))</f>
        <v/>
      </c>
      <c r="L22" s="49"/>
      <c r="M22" s="49" t="str">
        <f>IF(L22="","",VLOOKUP(L22,Critérios!$B$5:$C$23,2,FALSE))</f>
        <v/>
      </c>
      <c r="N22" s="49"/>
      <c r="O22" s="49" t="str">
        <f>IF(N22="","",VLOOKUP(N22,Critérios!$B$5:$C$23,2,FALSE))</f>
        <v/>
      </c>
      <c r="P22" s="50" t="str">
        <f t="shared" si="1"/>
        <v/>
      </c>
    </row>
    <row r="23" spans="1:16" x14ac:dyDescent="0.25">
      <c r="A23" s="44">
        <v>18</v>
      </c>
      <c r="B23" s="45" t="str">
        <f t="shared" si="0"/>
        <v/>
      </c>
      <c r="C23" s="46"/>
      <c r="D23" s="45"/>
      <c r="E23" s="45"/>
      <c r="F23" s="49"/>
      <c r="G23" s="49" t="str">
        <f>IF(F23="","",VLOOKUP(F23,Critérios!$B$5:$C$23,2,FALSE))</f>
        <v/>
      </c>
      <c r="H23" s="49"/>
      <c r="I23" s="49" t="str">
        <f>IF(H23="","",VLOOKUP(H23,Critérios!$B$5:$C$23,2,FALSE))</f>
        <v/>
      </c>
      <c r="J23" s="49"/>
      <c r="K23" s="49" t="str">
        <f>IF(J23="","",VLOOKUP(J23,Critérios!$B$5:$C$23,2,FALSE))</f>
        <v/>
      </c>
      <c r="L23" s="49"/>
      <c r="M23" s="49" t="str">
        <f>IF(L23="","",VLOOKUP(L23,Critérios!$B$5:$C$23,2,FALSE))</f>
        <v/>
      </c>
      <c r="N23" s="49"/>
      <c r="O23" s="49" t="str">
        <f>IF(N23="","",VLOOKUP(N23,Critérios!$B$5:$C$23,2,FALSE))</f>
        <v/>
      </c>
      <c r="P23" s="50" t="str">
        <f t="shared" si="1"/>
        <v/>
      </c>
    </row>
    <row r="24" spans="1:16" x14ac:dyDescent="0.25">
      <c r="A24" s="44">
        <v>19</v>
      </c>
      <c r="B24" s="45" t="str">
        <f t="shared" si="0"/>
        <v/>
      </c>
      <c r="C24" s="46"/>
      <c r="D24" s="45"/>
      <c r="E24" s="45"/>
      <c r="F24" s="49"/>
      <c r="G24" s="49" t="str">
        <f>IF(F24="","",VLOOKUP(F24,Critérios!$B$5:$C$23,2,FALSE))</f>
        <v/>
      </c>
      <c r="H24" s="49"/>
      <c r="I24" s="49" t="str">
        <f>IF(H24="","",VLOOKUP(H24,Critérios!$B$5:$C$23,2,FALSE))</f>
        <v/>
      </c>
      <c r="J24" s="49"/>
      <c r="K24" s="49" t="str">
        <f>IF(J24="","",VLOOKUP(J24,Critérios!$B$5:$C$23,2,FALSE))</f>
        <v/>
      </c>
      <c r="L24" s="49"/>
      <c r="M24" s="49" t="str">
        <f>IF(L24="","",VLOOKUP(L24,Critérios!$B$5:$C$23,2,FALSE))</f>
        <v/>
      </c>
      <c r="N24" s="49"/>
      <c r="O24" s="49" t="str">
        <f>IF(N24="","",VLOOKUP(N24,Critérios!$B$5:$C$23,2,FALSE))</f>
        <v/>
      </c>
      <c r="P24" s="50" t="str">
        <f t="shared" si="1"/>
        <v/>
      </c>
    </row>
    <row r="25" spans="1:16" x14ac:dyDescent="0.25">
      <c r="A25" s="44">
        <v>20</v>
      </c>
      <c r="B25" s="45" t="str">
        <f t="shared" si="0"/>
        <v/>
      </c>
      <c r="C25" s="46"/>
      <c r="D25" s="45"/>
      <c r="E25" s="45"/>
      <c r="F25" s="49"/>
      <c r="G25" s="49" t="str">
        <f>IF(F25="","",VLOOKUP(F25,Critérios!$B$5:$C$23,2,FALSE))</f>
        <v/>
      </c>
      <c r="H25" s="49"/>
      <c r="I25" s="49" t="str">
        <f>IF(H25="","",VLOOKUP(H25,Critérios!$B$5:$C$23,2,FALSE))</f>
        <v/>
      </c>
      <c r="J25" s="49"/>
      <c r="K25" s="49" t="str">
        <f>IF(J25="","",VLOOKUP(J25,Critérios!$B$5:$C$23,2,FALSE))</f>
        <v/>
      </c>
      <c r="L25" s="49"/>
      <c r="M25" s="49" t="str">
        <f>IF(L25="","",VLOOKUP(L25,Critérios!$B$5:$C$23,2,FALSE))</f>
        <v/>
      </c>
      <c r="N25" s="49"/>
      <c r="O25" s="49" t="str">
        <f>IF(N25="","",VLOOKUP(N25,Critérios!$B$5:$C$23,2,FALSE))</f>
        <v/>
      </c>
      <c r="P25" s="50" t="str">
        <f t="shared" si="1"/>
        <v/>
      </c>
    </row>
    <row r="26" spans="1:16" x14ac:dyDescent="0.25">
      <c r="A26" s="41">
        <v>21</v>
      </c>
      <c r="B26" s="42" t="str">
        <f t="shared" si="0"/>
        <v/>
      </c>
      <c r="C26" s="43"/>
      <c r="D26" s="42"/>
      <c r="E26" s="42"/>
      <c r="F26" s="47"/>
      <c r="G26" s="47" t="str">
        <f>IF(F26="","",VLOOKUP(F26,Critérios!$B$5:$C$23,2,FALSE))</f>
        <v/>
      </c>
      <c r="H26" s="47"/>
      <c r="I26" s="47" t="str">
        <f>IF(H26="","",VLOOKUP(H26,Critérios!$B$5:$C$23,2,FALSE))</f>
        <v/>
      </c>
      <c r="J26" s="47"/>
      <c r="K26" s="47" t="str">
        <f>IF(J26="","",VLOOKUP(J26,Critérios!$B$5:$C$23,2,FALSE))</f>
        <v/>
      </c>
      <c r="L26" s="47"/>
      <c r="M26" s="47" t="str">
        <f>IF(L26="","",VLOOKUP(L26,Critérios!$B$5:$C$23,2,FALSE))</f>
        <v/>
      </c>
      <c r="N26" s="47"/>
      <c r="O26" s="47" t="str">
        <f>IF(N26="","",VLOOKUP(N26,Critérios!$B$5:$C$23,2,FALSE))</f>
        <v/>
      </c>
      <c r="P26" s="48" t="str">
        <f t="shared" si="1"/>
        <v/>
      </c>
    </row>
    <row r="27" spans="1:16" x14ac:dyDescent="0.25">
      <c r="A27" s="41">
        <v>22</v>
      </c>
      <c r="B27" s="42" t="str">
        <f t="shared" si="0"/>
        <v/>
      </c>
      <c r="C27" s="43"/>
      <c r="D27" s="42"/>
      <c r="E27" s="42"/>
      <c r="F27" s="47"/>
      <c r="G27" s="47" t="str">
        <f>IF(F27="","",VLOOKUP(F27,Critérios!$B$5:$C$23,2,FALSE))</f>
        <v/>
      </c>
      <c r="H27" s="47"/>
      <c r="I27" s="47" t="str">
        <f>IF(H27="","",VLOOKUP(H27,Critérios!$B$5:$C$23,2,FALSE))</f>
        <v/>
      </c>
      <c r="J27" s="47"/>
      <c r="K27" s="47" t="str">
        <f>IF(J27="","",VLOOKUP(J27,Critérios!$B$5:$C$23,2,FALSE))</f>
        <v/>
      </c>
      <c r="L27" s="47"/>
      <c r="M27" s="47" t="str">
        <f>IF(L27="","",VLOOKUP(L27,Critérios!$B$5:$C$23,2,FALSE))</f>
        <v/>
      </c>
      <c r="N27" s="47"/>
      <c r="O27" s="47" t="str">
        <f>IF(N27="","",VLOOKUP(N27,Critérios!$B$5:$C$23,2,FALSE))</f>
        <v/>
      </c>
      <c r="P27" s="48" t="str">
        <f t="shared" si="1"/>
        <v/>
      </c>
    </row>
    <row r="28" spans="1:16" x14ac:dyDescent="0.25">
      <c r="A28" s="41">
        <v>23</v>
      </c>
      <c r="B28" s="42" t="str">
        <f t="shared" si="0"/>
        <v/>
      </c>
      <c r="C28" s="43"/>
      <c r="D28" s="42"/>
      <c r="E28" s="42"/>
      <c r="F28" s="47"/>
      <c r="G28" s="47" t="str">
        <f>IF(F28="","",VLOOKUP(F28,Critérios!$B$5:$C$23,2,FALSE))</f>
        <v/>
      </c>
      <c r="H28" s="47"/>
      <c r="I28" s="47" t="str">
        <f>IF(H28="","",VLOOKUP(H28,Critérios!$B$5:$C$23,2,FALSE))</f>
        <v/>
      </c>
      <c r="J28" s="47"/>
      <c r="K28" s="47" t="str">
        <f>IF(J28="","",VLOOKUP(J28,Critérios!$B$5:$C$23,2,FALSE))</f>
        <v/>
      </c>
      <c r="L28" s="47"/>
      <c r="M28" s="47" t="str">
        <f>IF(L28="","",VLOOKUP(L28,Critérios!$B$5:$C$23,2,FALSE))</f>
        <v/>
      </c>
      <c r="N28" s="47"/>
      <c r="O28" s="47" t="str">
        <f>IF(N28="","",VLOOKUP(N28,Critérios!$B$5:$C$23,2,FALSE))</f>
        <v/>
      </c>
      <c r="P28" s="48" t="str">
        <f t="shared" si="1"/>
        <v/>
      </c>
    </row>
    <row r="29" spans="1:16" x14ac:dyDescent="0.25">
      <c r="A29" s="41">
        <v>24</v>
      </c>
      <c r="B29" s="42" t="str">
        <f t="shared" si="0"/>
        <v/>
      </c>
      <c r="C29" s="43"/>
      <c r="D29" s="42"/>
      <c r="E29" s="42"/>
      <c r="F29" s="47"/>
      <c r="G29" s="47" t="str">
        <f>IF(F29="","",VLOOKUP(F29,Critérios!$B$5:$C$23,2,FALSE))</f>
        <v/>
      </c>
      <c r="H29" s="47"/>
      <c r="I29" s="47" t="str">
        <f>IF(H29="","",VLOOKUP(H29,Critérios!$B$5:$C$23,2,FALSE))</f>
        <v/>
      </c>
      <c r="J29" s="47"/>
      <c r="K29" s="47" t="str">
        <f>IF(J29="","",VLOOKUP(J29,Critérios!$B$5:$C$23,2,FALSE))</f>
        <v/>
      </c>
      <c r="L29" s="47"/>
      <c r="M29" s="47" t="str">
        <f>IF(L29="","",VLOOKUP(L29,Critérios!$B$5:$C$23,2,FALSE))</f>
        <v/>
      </c>
      <c r="N29" s="47"/>
      <c r="O29" s="47" t="str">
        <f>IF(N29="","",VLOOKUP(N29,Critérios!$B$5:$C$23,2,FALSE))</f>
        <v/>
      </c>
      <c r="P29" s="48" t="str">
        <f t="shared" si="1"/>
        <v/>
      </c>
    </row>
    <row r="30" spans="1:16" x14ac:dyDescent="0.25">
      <c r="A30" s="41">
        <v>25</v>
      </c>
      <c r="B30" s="42" t="str">
        <f t="shared" si="0"/>
        <v/>
      </c>
      <c r="C30" s="43"/>
      <c r="D30" s="42"/>
      <c r="E30" s="42"/>
      <c r="F30" s="47"/>
      <c r="G30" s="47" t="str">
        <f>IF(F30="","",VLOOKUP(F30,Critérios!$B$5:$C$23,2,FALSE))</f>
        <v/>
      </c>
      <c r="H30" s="47"/>
      <c r="I30" s="47" t="str">
        <f>IF(H30="","",VLOOKUP(H30,Critérios!$B$5:$C$23,2,FALSE))</f>
        <v/>
      </c>
      <c r="J30" s="47"/>
      <c r="K30" s="47" t="str">
        <f>IF(J30="","",VLOOKUP(J30,Critérios!$B$5:$C$23,2,FALSE))</f>
        <v/>
      </c>
      <c r="L30" s="47"/>
      <c r="M30" s="47" t="str">
        <f>IF(L30="","",VLOOKUP(L30,Critérios!$B$5:$C$23,2,FALSE))</f>
        <v/>
      </c>
      <c r="N30" s="47"/>
      <c r="O30" s="47" t="str">
        <f>IF(N30="","",VLOOKUP(N30,Critérios!$B$5:$C$23,2,FALSE))</f>
        <v/>
      </c>
      <c r="P30" s="48" t="str">
        <f t="shared" si="1"/>
        <v/>
      </c>
    </row>
    <row r="31" spans="1:16" x14ac:dyDescent="0.25">
      <c r="A31" s="41">
        <v>26</v>
      </c>
      <c r="B31" s="42" t="str">
        <f t="shared" si="0"/>
        <v/>
      </c>
      <c r="C31" s="43"/>
      <c r="D31" s="42"/>
      <c r="E31" s="42"/>
      <c r="F31" s="47"/>
      <c r="G31" s="47" t="str">
        <f>IF(F31="","",VLOOKUP(F31,Critérios!$B$5:$C$23,2,FALSE))</f>
        <v/>
      </c>
      <c r="H31" s="47"/>
      <c r="I31" s="47" t="str">
        <f>IF(H31="","",VLOOKUP(H31,Critérios!$B$5:$C$23,2,FALSE))</f>
        <v/>
      </c>
      <c r="J31" s="47"/>
      <c r="K31" s="47" t="str">
        <f>IF(J31="","",VLOOKUP(J31,Critérios!$B$5:$C$23,2,FALSE))</f>
        <v/>
      </c>
      <c r="L31" s="47"/>
      <c r="M31" s="47" t="str">
        <f>IF(L31="","",VLOOKUP(L31,Critérios!$B$5:$C$23,2,FALSE))</f>
        <v/>
      </c>
      <c r="N31" s="47"/>
      <c r="O31" s="47" t="str">
        <f>IF(N31="","",VLOOKUP(N31,Critérios!$B$5:$C$23,2,FALSE))</f>
        <v/>
      </c>
      <c r="P31" s="48" t="str">
        <f t="shared" si="1"/>
        <v/>
      </c>
    </row>
    <row r="32" spans="1:16" x14ac:dyDescent="0.25">
      <c r="A32" s="41">
        <v>27</v>
      </c>
      <c r="B32" s="42" t="str">
        <f t="shared" si="0"/>
        <v/>
      </c>
      <c r="C32" s="43"/>
      <c r="D32" s="42"/>
      <c r="E32" s="42"/>
      <c r="F32" s="47"/>
      <c r="G32" s="47" t="str">
        <f>IF(F32="","",VLOOKUP(F32,Critérios!$B$5:$C$23,2,FALSE))</f>
        <v/>
      </c>
      <c r="H32" s="47"/>
      <c r="I32" s="47" t="str">
        <f>IF(H32="","",VLOOKUP(H32,Critérios!$B$5:$C$23,2,FALSE))</f>
        <v/>
      </c>
      <c r="J32" s="47"/>
      <c r="K32" s="47" t="str">
        <f>IF(J32="","",VLOOKUP(J32,Critérios!$B$5:$C$23,2,FALSE))</f>
        <v/>
      </c>
      <c r="L32" s="47"/>
      <c r="M32" s="47" t="str">
        <f>IF(L32="","",VLOOKUP(L32,Critérios!$B$5:$C$23,2,FALSE))</f>
        <v/>
      </c>
      <c r="N32" s="47"/>
      <c r="O32" s="47" t="str">
        <f>IF(N32="","",VLOOKUP(N32,Critérios!$B$5:$C$23,2,FALSE))</f>
        <v/>
      </c>
      <c r="P32" s="48" t="str">
        <f t="shared" si="1"/>
        <v/>
      </c>
    </row>
    <row r="33" spans="1:16" x14ac:dyDescent="0.25">
      <c r="A33" s="41">
        <v>28</v>
      </c>
      <c r="B33" s="42" t="str">
        <f t="shared" si="0"/>
        <v/>
      </c>
      <c r="C33" s="43"/>
      <c r="D33" s="42"/>
      <c r="E33" s="42"/>
      <c r="F33" s="47"/>
      <c r="G33" s="47" t="str">
        <f>IF(F33="","",VLOOKUP(F33,Critérios!$B$5:$C$23,2,FALSE))</f>
        <v/>
      </c>
      <c r="H33" s="47"/>
      <c r="I33" s="47" t="str">
        <f>IF(H33="","",VLOOKUP(H33,Critérios!$B$5:$C$23,2,FALSE))</f>
        <v/>
      </c>
      <c r="J33" s="47"/>
      <c r="K33" s="47" t="str">
        <f>IF(J33="","",VLOOKUP(J33,Critérios!$B$5:$C$23,2,FALSE))</f>
        <v/>
      </c>
      <c r="L33" s="47"/>
      <c r="M33" s="47" t="str">
        <f>IF(L33="","",VLOOKUP(L33,Critérios!$B$5:$C$23,2,FALSE))</f>
        <v/>
      </c>
      <c r="N33" s="47"/>
      <c r="O33" s="47" t="str">
        <f>IF(N33="","",VLOOKUP(N33,Critérios!$B$5:$C$23,2,FALSE))</f>
        <v/>
      </c>
      <c r="P33" s="48" t="str">
        <f t="shared" si="1"/>
        <v/>
      </c>
    </row>
    <row r="34" spans="1:16" x14ac:dyDescent="0.25">
      <c r="A34" s="41">
        <v>29</v>
      </c>
      <c r="B34" s="42" t="str">
        <f t="shared" si="0"/>
        <v/>
      </c>
      <c r="C34" s="43"/>
      <c r="D34" s="42"/>
      <c r="E34" s="42"/>
      <c r="F34" s="47"/>
      <c r="G34" s="47" t="str">
        <f>IF(F34="","",VLOOKUP(F34,Critérios!$B$5:$C$23,2,FALSE))</f>
        <v/>
      </c>
      <c r="H34" s="47"/>
      <c r="I34" s="47" t="str">
        <f>IF(H34="","",VLOOKUP(H34,Critérios!$B$5:$C$23,2,FALSE))</f>
        <v/>
      </c>
      <c r="J34" s="47"/>
      <c r="K34" s="47" t="str">
        <f>IF(J34="","",VLOOKUP(J34,Critérios!$B$5:$C$23,2,FALSE))</f>
        <v/>
      </c>
      <c r="L34" s="47"/>
      <c r="M34" s="47" t="str">
        <f>IF(L34="","",VLOOKUP(L34,Critérios!$B$5:$C$23,2,FALSE))</f>
        <v/>
      </c>
      <c r="N34" s="47"/>
      <c r="O34" s="47" t="str">
        <f>IF(N34="","",VLOOKUP(N34,Critérios!$B$5:$C$23,2,FALSE))</f>
        <v/>
      </c>
      <c r="P34" s="48" t="str">
        <f t="shared" si="1"/>
        <v/>
      </c>
    </row>
    <row r="35" spans="1:16" x14ac:dyDescent="0.25">
      <c r="A35" s="41">
        <v>30</v>
      </c>
      <c r="B35" s="42" t="str">
        <f t="shared" si="0"/>
        <v/>
      </c>
      <c r="C35" s="43"/>
      <c r="D35" s="42"/>
      <c r="E35" s="42"/>
      <c r="F35" s="47"/>
      <c r="G35" s="47" t="str">
        <f>IF(F35="","",VLOOKUP(F35,Critérios!$B$5:$C$23,2,FALSE))</f>
        <v/>
      </c>
      <c r="H35" s="47"/>
      <c r="I35" s="47" t="str">
        <f>IF(H35="","",VLOOKUP(H35,Critérios!$B$5:$C$23,2,FALSE))</f>
        <v/>
      </c>
      <c r="J35" s="47"/>
      <c r="K35" s="47" t="str">
        <f>IF(J35="","",VLOOKUP(J35,Critérios!$B$5:$C$23,2,FALSE))</f>
        <v/>
      </c>
      <c r="L35" s="47"/>
      <c r="M35" s="47" t="str">
        <f>IF(L35="","",VLOOKUP(L35,Critérios!$B$5:$C$23,2,FALSE))</f>
        <v/>
      </c>
      <c r="N35" s="47"/>
      <c r="O35" s="47" t="str">
        <f>IF(N35="","",VLOOKUP(N35,Critérios!$B$5:$C$23,2,FALSE))</f>
        <v/>
      </c>
      <c r="P35" s="48" t="str">
        <f t="shared" si="1"/>
        <v/>
      </c>
    </row>
  </sheetData>
  <mergeCells count="2">
    <mergeCell ref="F4:P4"/>
    <mergeCell ref="A2:E2"/>
  </mergeCells>
  <pageMargins left="0.51181102362204722" right="0.51181102362204722" top="0.78740157480314965" bottom="0.78740157480314965" header="0.31496062992125984" footer="0.31496062992125984"/>
  <pageSetup paperSize="9" scale="73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Critérios!$B$5:$B$9</xm:f>
          </x14:formula1>
          <xm:sqref>F6:F35</xm:sqref>
        </x14:dataValidation>
        <x14:dataValidation type="list" allowBlank="1" showInputMessage="1" showErrorMessage="1">
          <x14:formula1>
            <xm:f>Critérios!$B$10:$B$13</xm:f>
          </x14:formula1>
          <xm:sqref>H6:H35</xm:sqref>
        </x14:dataValidation>
        <x14:dataValidation type="list" allowBlank="1" showInputMessage="1" showErrorMessage="1">
          <x14:formula1>
            <xm:f>Critérios!$B$14:$B$17</xm:f>
          </x14:formula1>
          <xm:sqref>J6:J35</xm:sqref>
        </x14:dataValidation>
        <x14:dataValidation type="list" allowBlank="1" showInputMessage="1" showErrorMessage="1">
          <x14:formula1>
            <xm:f>Critérios!$B$18:$B$20</xm:f>
          </x14:formula1>
          <xm:sqref>L6:L35</xm:sqref>
        </x14:dataValidation>
        <x14:dataValidation type="list" allowBlank="1" showInputMessage="1" showErrorMessage="1">
          <x14:formula1>
            <xm:f>Critérios!$B$21:$B$23</xm:f>
          </x14:formula1>
          <xm:sqref>N6:N35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13" zoomScaleNormal="100" workbookViewId="0">
      <selection activeCell="M33" sqref="M33"/>
    </sheetView>
  </sheetViews>
  <sheetFormatPr defaultRowHeight="15" x14ac:dyDescent="0.25"/>
  <cols>
    <col min="1" max="1" width="42.5703125" customWidth="1"/>
    <col min="2" max="2" width="51.140625" customWidth="1"/>
    <col min="3" max="3" width="10.28515625" style="2" bestFit="1" customWidth="1"/>
  </cols>
  <sheetData>
    <row r="1" spans="1:3" x14ac:dyDescent="0.25">
      <c r="A1" s="51"/>
      <c r="B1" s="51"/>
      <c r="C1" s="52"/>
    </row>
    <row r="2" spans="1:3" ht="21" customHeight="1" x14ac:dyDescent="0.25">
      <c r="A2" s="58" t="s">
        <v>0</v>
      </c>
      <c r="B2" s="58"/>
      <c r="C2" s="58"/>
    </row>
    <row r="3" spans="1:3" ht="15.75" thickBot="1" x14ac:dyDescent="0.3">
      <c r="A3" s="51"/>
      <c r="B3" s="51"/>
      <c r="C3" s="52"/>
    </row>
    <row r="4" spans="1:3" ht="15.75" thickBot="1" x14ac:dyDescent="0.3">
      <c r="A4" s="14" t="s">
        <v>1</v>
      </c>
      <c r="B4" s="15" t="s">
        <v>2</v>
      </c>
      <c r="C4" s="16" t="s">
        <v>3</v>
      </c>
    </row>
    <row r="5" spans="1:3" x14ac:dyDescent="0.25">
      <c r="A5" s="20" t="s">
        <v>4</v>
      </c>
      <c r="B5" s="21" t="s">
        <v>33</v>
      </c>
      <c r="C5" s="22">
        <v>30</v>
      </c>
    </row>
    <row r="6" spans="1:3" x14ac:dyDescent="0.25">
      <c r="A6" s="7" t="s">
        <v>4</v>
      </c>
      <c r="B6" s="5" t="s">
        <v>34</v>
      </c>
      <c r="C6" s="8">
        <v>20</v>
      </c>
    </row>
    <row r="7" spans="1:3" x14ac:dyDescent="0.25">
      <c r="A7" s="7" t="s">
        <v>4</v>
      </c>
      <c r="B7" s="5" t="s">
        <v>35</v>
      </c>
      <c r="C7" s="8">
        <v>10</v>
      </c>
    </row>
    <row r="8" spans="1:3" x14ac:dyDescent="0.25">
      <c r="A8" s="31" t="s">
        <v>4</v>
      </c>
      <c r="B8" s="5" t="s">
        <v>36</v>
      </c>
      <c r="C8" s="33">
        <v>8</v>
      </c>
    </row>
    <row r="9" spans="1:3" ht="15.75" thickBot="1" x14ac:dyDescent="0.3">
      <c r="A9" s="11" t="s">
        <v>19</v>
      </c>
      <c r="B9" s="12" t="s">
        <v>37</v>
      </c>
      <c r="C9" s="13">
        <v>0</v>
      </c>
    </row>
    <row r="10" spans="1:3" x14ac:dyDescent="0.25">
      <c r="A10" s="17" t="s">
        <v>5</v>
      </c>
      <c r="B10" s="18" t="s">
        <v>38</v>
      </c>
      <c r="C10" s="19">
        <v>20</v>
      </c>
    </row>
    <row r="11" spans="1:3" x14ac:dyDescent="0.25">
      <c r="A11" s="9" t="s">
        <v>5</v>
      </c>
      <c r="B11" s="6" t="s">
        <v>39</v>
      </c>
      <c r="C11" s="10">
        <v>10</v>
      </c>
    </row>
    <row r="12" spans="1:3" x14ac:dyDescent="0.25">
      <c r="A12" s="9" t="s">
        <v>5</v>
      </c>
      <c r="B12" s="6" t="s">
        <v>40</v>
      </c>
      <c r="C12" s="10">
        <v>8</v>
      </c>
    </row>
    <row r="13" spans="1:3" ht="15.75" thickBot="1" x14ac:dyDescent="0.3">
      <c r="A13" s="23" t="s">
        <v>5</v>
      </c>
      <c r="B13" s="24" t="s">
        <v>41</v>
      </c>
      <c r="C13" s="25">
        <v>5</v>
      </c>
    </row>
    <row r="14" spans="1:3" ht="30" x14ac:dyDescent="0.25">
      <c r="A14" s="20" t="s">
        <v>6</v>
      </c>
      <c r="B14" s="21" t="s">
        <v>42</v>
      </c>
      <c r="C14" s="22">
        <v>30</v>
      </c>
    </row>
    <row r="15" spans="1:3" ht="30" x14ac:dyDescent="0.25">
      <c r="A15" s="7" t="s">
        <v>6</v>
      </c>
      <c r="B15" s="5" t="s">
        <v>47</v>
      </c>
      <c r="C15" s="8">
        <v>20</v>
      </c>
    </row>
    <row r="16" spans="1:3" ht="30" x14ac:dyDescent="0.25">
      <c r="A16" s="31" t="s">
        <v>6</v>
      </c>
      <c r="B16" s="32" t="s">
        <v>43</v>
      </c>
      <c r="C16" s="33">
        <v>10</v>
      </c>
    </row>
    <row r="17" spans="1:3" ht="15.75" thickBot="1" x14ac:dyDescent="0.3">
      <c r="A17" s="11" t="s">
        <v>20</v>
      </c>
      <c r="B17" s="12" t="s">
        <v>44</v>
      </c>
      <c r="C17" s="13">
        <v>0</v>
      </c>
    </row>
    <row r="18" spans="1:3" x14ac:dyDescent="0.25">
      <c r="A18" s="17" t="s">
        <v>11</v>
      </c>
      <c r="B18" s="18" t="s">
        <v>48</v>
      </c>
      <c r="C18" s="19">
        <v>10</v>
      </c>
    </row>
    <row r="19" spans="1:3" x14ac:dyDescent="0.25">
      <c r="A19" s="9" t="s">
        <v>11</v>
      </c>
      <c r="B19" s="6" t="s">
        <v>49</v>
      </c>
      <c r="C19" s="10">
        <v>8</v>
      </c>
    </row>
    <row r="20" spans="1:3" ht="15.75" thickBot="1" x14ac:dyDescent="0.3">
      <c r="A20" s="23" t="s">
        <v>11</v>
      </c>
      <c r="B20" s="24" t="s">
        <v>50</v>
      </c>
      <c r="C20" s="25">
        <v>5</v>
      </c>
    </row>
    <row r="21" spans="1:3" x14ac:dyDescent="0.25">
      <c r="A21" s="20" t="s">
        <v>15</v>
      </c>
      <c r="B21" s="21" t="s">
        <v>14</v>
      </c>
      <c r="C21" s="22">
        <v>10</v>
      </c>
    </row>
    <row r="22" spans="1:3" x14ac:dyDescent="0.25">
      <c r="A22" s="7" t="s">
        <v>15</v>
      </c>
      <c r="B22" s="5" t="s">
        <v>13</v>
      </c>
      <c r="C22" s="8">
        <v>8</v>
      </c>
    </row>
    <row r="23" spans="1:3" ht="15.75" thickBot="1" x14ac:dyDescent="0.3">
      <c r="A23" s="11" t="s">
        <v>15</v>
      </c>
      <c r="B23" s="12" t="s">
        <v>12</v>
      </c>
      <c r="C23" s="13">
        <v>5</v>
      </c>
    </row>
    <row r="24" spans="1:3" ht="15.75" thickBot="1" x14ac:dyDescent="0.3">
      <c r="A24" s="54"/>
      <c r="B24" s="54"/>
      <c r="C24" s="55"/>
    </row>
    <row r="25" spans="1:3" ht="15.75" thickBot="1" x14ac:dyDescent="0.3">
      <c r="A25" s="54"/>
      <c r="B25" s="15" t="s">
        <v>17</v>
      </c>
      <c r="C25" s="16">
        <f>C21+C18+C14+C10+C5</f>
        <v>100</v>
      </c>
    </row>
    <row r="26" spans="1:3" x14ac:dyDescent="0.25">
      <c r="A26" s="54"/>
      <c r="B26" s="15" t="s">
        <v>18</v>
      </c>
      <c r="C26" s="16">
        <f>C23+C20+C17+C13+C9</f>
        <v>15</v>
      </c>
    </row>
    <row r="27" spans="1:3" ht="15.75" thickBot="1" x14ac:dyDescent="0.3">
      <c r="A27" s="54"/>
      <c r="B27" s="54"/>
      <c r="C27" s="55"/>
    </row>
    <row r="28" spans="1:3" x14ac:dyDescent="0.25">
      <c r="A28" s="26" t="s">
        <v>1</v>
      </c>
      <c r="B28" s="27" t="s">
        <v>7</v>
      </c>
      <c r="C28" s="55"/>
    </row>
    <row r="29" spans="1:3" ht="60" x14ac:dyDescent="0.25">
      <c r="A29" s="7" t="s">
        <v>4</v>
      </c>
      <c r="B29" s="28" t="s">
        <v>8</v>
      </c>
      <c r="C29" s="55"/>
    </row>
    <row r="30" spans="1:3" ht="30" x14ac:dyDescent="0.25">
      <c r="A30" s="9" t="s">
        <v>5</v>
      </c>
      <c r="B30" s="29" t="s">
        <v>9</v>
      </c>
      <c r="C30" s="55"/>
    </row>
    <row r="31" spans="1:3" ht="30" x14ac:dyDescent="0.25">
      <c r="A31" s="7" t="s">
        <v>6</v>
      </c>
      <c r="B31" s="28" t="s">
        <v>10</v>
      </c>
      <c r="C31" s="55"/>
    </row>
    <row r="32" spans="1:3" ht="60" x14ac:dyDescent="0.25">
      <c r="A32" s="9" t="s">
        <v>11</v>
      </c>
      <c r="B32" s="29" t="s">
        <v>16</v>
      </c>
      <c r="C32" s="55"/>
    </row>
    <row r="33" spans="1:3" ht="45.75" thickBot="1" x14ac:dyDescent="0.3">
      <c r="A33" s="11" t="s">
        <v>15</v>
      </c>
      <c r="B33" s="30" t="s">
        <v>51</v>
      </c>
      <c r="C33" s="55"/>
    </row>
    <row r="34" spans="1:3" x14ac:dyDescent="0.25">
      <c r="A34" s="4"/>
      <c r="B34" s="4"/>
      <c r="C34" s="3"/>
    </row>
    <row r="35" spans="1:3" x14ac:dyDescent="0.25">
      <c r="A35" s="4"/>
      <c r="B35" s="4"/>
      <c r="C35" s="3"/>
    </row>
    <row r="36" spans="1:3" x14ac:dyDescent="0.25">
      <c r="A36" s="4"/>
      <c r="B36" s="4"/>
      <c r="C36" s="3"/>
    </row>
    <row r="37" spans="1:3" x14ac:dyDescent="0.25">
      <c r="A37" s="1"/>
      <c r="B37" s="1"/>
      <c r="C37" s="3"/>
    </row>
  </sheetData>
  <mergeCells count="1">
    <mergeCell ref="A2:C2"/>
  </mergeCells>
  <pageMargins left="0.51181102362204722" right="0.51181102362204722" top="0.78740157480314965" bottom="0.78740157480314965" header="0.31496062992125984" footer="0.31496062992125984"/>
  <pageSetup paperSize="9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Ciclo de Demandas</vt:lpstr>
      <vt:lpstr>Critérios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Claudioaguiar</dc:creator>
  <cp:lastModifiedBy>Claudioaguiar</cp:lastModifiedBy>
  <cp:lastPrinted>2015-07-08T19:30:38Z</cp:lastPrinted>
  <dcterms:created xsi:type="dcterms:W3CDTF">2015-07-07T19:55:37Z</dcterms:created>
  <dcterms:modified xsi:type="dcterms:W3CDTF">2015-07-29T21:21:02Z</dcterms:modified>
</cp:coreProperties>
</file>